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sutaja\Desktop\Põdra töögrupp juuni 2023\"/>
    </mc:Choice>
  </mc:AlternateContent>
  <xr:revisionPtr revIDLastSave="0" documentId="13_ncr:1_{2E7DA86A-DC66-4B9C-B627-49A29D3DDFED}" xr6:coauthVersionLast="47" xr6:coauthVersionMax="47" xr10:uidLastSave="{00000000-0000-0000-0000-000000000000}"/>
  <bookViews>
    <workbookView xWindow="-4335" yWindow="-16320" windowWidth="29040" windowHeight="15840" activeTab="1" xr2:uid="{00000000-000D-0000-FFFF-FFFF00000000}"/>
  </bookViews>
  <sheets>
    <sheet name="Küttimiskokkulepped 2023" sheetId="3" r:id="rId1"/>
    <sheet name="Pressiteade 2022" sheetId="2" r:id="rId2"/>
    <sheet name="202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  <c r="P20" i="2"/>
  <c r="O18" i="2"/>
  <c r="Q17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16" i="2"/>
  <c r="O17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16" i="2"/>
  <c r="L18" i="2" l="1"/>
  <c r="N18" i="2"/>
  <c r="Q18" i="2" s="1"/>
  <c r="M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I18" i="3"/>
  <c r="G18" i="3"/>
  <c r="F18" i="3"/>
  <c r="E18" i="3"/>
  <c r="D18" i="3"/>
  <c r="C18" i="3"/>
  <c r="B18" i="3"/>
  <c r="K17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16" i="2"/>
  <c r="J18" i="2"/>
  <c r="F18" i="2"/>
  <c r="I18" i="2"/>
  <c r="G18" i="2"/>
  <c r="B18" i="2"/>
  <c r="C18" i="2"/>
  <c r="D18" i="2"/>
  <c r="E18" i="2"/>
  <c r="P18" i="2" l="1"/>
  <c r="R18" i="2"/>
  <c r="K18" i="2"/>
  <c r="F18" i="1"/>
  <c r="E18" i="1"/>
  <c r="D18" i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3" authorId="0" shapeId="0" xr:uid="{0EF2067A-9FD6-4951-8F90-B9BDDD03EC4C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arutatakse 31.08.2021</t>
        </r>
      </text>
    </comment>
    <comment ref="D5" authorId="0" shapeId="0" xr:uid="{4F676933-ACA5-4999-B00A-3FF4480AE31E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i ja muuta võib +/- 15%</t>
        </r>
      </text>
    </comment>
    <comment ref="D6" authorId="0" shapeId="0" xr:uid="{8FE7FD56-C768-49E3-B1BE-8D69D9805117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+/-10%</t>
        </r>
      </text>
    </comment>
    <comment ref="D8" authorId="0" shapeId="0" xr:uid="{C8A2600A-F2D5-4774-A724-809DF9DF56CE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min</t>
        </r>
      </text>
    </comment>
    <comment ref="D9" authorId="0" shapeId="0" xr:uid="{272B59FD-CB8D-493A-9316-CEEAA890EC22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min ja kõikumine lubatud +/- 30%</t>
        </r>
      </text>
    </comment>
    <comment ref="D10" authorId="0" shapeId="0" xr:uid="{40607378-2CBE-48AC-975C-26B1F0E08663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minimaalne</t>
        </r>
      </text>
    </comment>
    <comment ref="D11" authorId="0" shapeId="0" xr:uid="{83327CFC-BE03-47CC-AE24-C1AEB99D8625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 küttida võib +/- 15%</t>
        </r>
      </text>
    </comment>
    <comment ref="E11" authorId="0" shapeId="0" xr:uid="{85CD4084-C94D-4920-A5BE-5E4487517707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 küttida võib +/- 15%</t>
        </r>
      </text>
    </comment>
    <comment ref="D13" authorId="0" shapeId="0" xr:uid="{DD0413E8-E22E-4BD7-8FD2-C24A6C2B6AEC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maaomanikud soovivad 280</t>
        </r>
      </text>
    </comment>
    <comment ref="E13" authorId="0" shapeId="0" xr:uid="{5F1C2B29-FA29-4F40-8D85-645405CC3984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maaomanikud soovivad 280</t>
        </r>
      </text>
    </comment>
    <comment ref="D14" authorId="0" shapeId="0" xr:uid="{1DEA9E5A-C314-44C3-946C-01DA4AB12ED4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soovituslik oli 250</t>
        </r>
      </text>
    </comment>
    <comment ref="E14" authorId="0" shapeId="0" xr:uid="{251F8BEB-BCB9-4DDE-8A54-3069FD89E774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soovituslik</t>
        </r>
      </text>
    </comment>
    <comment ref="D15" authorId="0" shapeId="0" xr:uid="{97C18EBC-E004-4F06-9582-731B9BC48EBD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soovituslik</t>
        </r>
      </text>
    </comment>
    <comment ref="E15" authorId="0" shapeId="0" xr:uid="{7F3047F7-B7E3-4D03-A171-ADA9E1DCD8DB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soovituslik, vasikate puudumisel suuri ei küti</t>
        </r>
      </text>
    </comment>
    <comment ref="D16" authorId="0" shapeId="0" xr:uid="{60F531C9-8767-41DB-8637-F38490D08B8A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min.</t>
        </r>
      </text>
    </comment>
    <comment ref="E16" authorId="0" shapeId="0" xr:uid="{0AFFC8EC-BE4A-4E75-B8C0-9C44A5443C27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optimaalne 420</t>
        </r>
      </text>
    </comment>
    <comment ref="D17" authorId="0" shapeId="0" xr:uid="{79E61C76-5C70-4268-A40A-82A981BB279F}">
      <text>
        <r>
          <rPr>
            <b/>
            <sz val="9"/>
            <color indexed="81"/>
            <rFont val="Segoe UI"/>
            <family val="2"/>
            <charset val="186"/>
          </rPr>
          <t>mini.</t>
        </r>
      </text>
    </comment>
    <comment ref="E17" authorId="0" shapeId="0" xr:uid="{0D1BC1B8-4971-46D0-9EF1-A86E7E2D087B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optimaalne 230.
Vasikate puudumisel suuri mitte küttida</t>
        </r>
      </text>
    </comment>
  </commentList>
</comments>
</file>

<file path=xl/sharedStrings.xml><?xml version="1.0" encoding="utf-8"?>
<sst xmlns="http://schemas.openxmlformats.org/spreadsheetml/2006/main" count="130" uniqueCount="68">
  <si>
    <t>Maakond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</si>
  <si>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</si>
  <si>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</si>
  <si>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</si>
  <si>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</si>
  <si>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</si>
  <si>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</si>
  <si>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</si>
  <si>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</si>
  <si>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</si>
  <si>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</si>
  <si>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</si>
  <si>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</si>
  <si>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</si>
  <si>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</si>
  <si>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</si>
  <si>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KOKKU</t>
  </si>
  <si>
    <t>Jahimeeste soov  2021</t>
  </si>
  <si>
    <t>KAUR soovitab 2021</t>
  </si>
  <si>
    <t>Jahindus-nõukogu otsus 2021</t>
  </si>
  <si>
    <t>Küttimine  2021</t>
  </si>
  <si>
    <t>Täitmise %</t>
  </si>
  <si>
    <t>540-590</t>
  </si>
  <si>
    <t>120-140</t>
  </si>
  <si>
    <t>380-420</t>
  </si>
  <si>
    <t>220-250</t>
  </si>
  <si>
    <t>290-340</t>
  </si>
  <si>
    <t>380-410</t>
  </si>
  <si>
    <t>360-400</t>
  </si>
  <si>
    <t>200-220</t>
  </si>
  <si>
    <t>600-650</t>
  </si>
  <si>
    <t>400-430</t>
  </si>
  <si>
    <t>300-330</t>
  </si>
  <si>
    <t>250-280</t>
  </si>
  <si>
    <t>290-320</t>
  </si>
  <si>
    <t>500-530</t>
  </si>
  <si>
    <t>260-290</t>
  </si>
  <si>
    <t>5090-5600</t>
  </si>
  <si>
    <t>Küttimine  2020</t>
  </si>
  <si>
    <t>210-240</t>
  </si>
  <si>
    <t>230-250</t>
  </si>
  <si>
    <t>Küttimine  2019</t>
  </si>
  <si>
    <t>Küttimine  2018</t>
  </si>
  <si>
    <t>Küttimine  2022</t>
  </si>
  <si>
    <t>KAUR soovitas 2022</t>
  </si>
  <si>
    <t>Jahimeeste soov  2023</t>
  </si>
  <si>
    <t>390-420</t>
  </si>
  <si>
    <t>70-80</t>
  </si>
  <si>
    <t>300-320</t>
  </si>
  <si>
    <t>250-270</t>
  </si>
  <si>
    <t>210-230</t>
  </si>
  <si>
    <t>580-620</t>
  </si>
  <si>
    <t>350-380</t>
  </si>
  <si>
    <t>430-460</t>
  </si>
  <si>
    <t>240-260</t>
  </si>
  <si>
    <t>4210-4580</t>
  </si>
  <si>
    <t>Küttimskohustuse langus % v. 2022 küttimine</t>
  </si>
  <si>
    <t>Küttimskohustuse langus % v. 2018 küttimine</t>
  </si>
  <si>
    <t>Jahindus-nõukogu otsus 2023</t>
  </si>
  <si>
    <t>KAUR soovitas 2023</t>
  </si>
  <si>
    <t>Küttitud seisuga 01.11.2023</t>
  </si>
  <si>
    <t>Kirjas piirkondi</t>
  </si>
  <si>
    <t>82.5%</t>
  </si>
  <si>
    <t xml:space="preserve">Keskmine küttimine piirkonna kohta 01.11.2023 </t>
  </si>
  <si>
    <t>Limiidi täitmise % maakonnas 01.11.2023</t>
  </si>
  <si>
    <t>Limiidi täitmise % maakonnas 27.11.2023</t>
  </si>
  <si>
    <t xml:space="preserve">Keskmine küttimine piirkonna kohta 27.11.2023 </t>
  </si>
  <si>
    <t>Küttitud seisuga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</si>
</sst>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2060"/>
      <name val="Arial"/>
      <family val="2"/>
    </font>
    <font>
      <b/>
      <sz val="12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2"/>
      <color rgb="FF00B050"/>
      <name val="Arial"/>
      <family val="2"/>
    </font>
    <font>
      <b/>
      <sz val="12"/>
      <color rgb="FF002060"/>
      <name val="Arial"/>
      <family val="2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name val="Arial"/>
      <family val="2"/>
    </font>
    <font>
      <sz val="12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1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/>
    <xf numFmtId="0" fontId="5" fillId="0" borderId="6" xfId="0" applyFont="1" applyBorder="1"/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7" xfId="0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" fontId="12" fillId="3" borderId="16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4" fillId="6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" borderId="7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 wrapText="1"/>
    </xf>
    <xf numFmtId="43" fontId="0" fillId="4" borderId="21" xfId="1" applyFont="1" applyFill="1" applyBorder="1" applyAlignment="1">
      <alignment horizontal="center"/>
    </xf>
    <xf numFmtId="43" fontId="0" fillId="4" borderId="24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0" fillId="4" borderId="21" xfId="1" applyFont="1" applyFill="1" applyBorder="1" applyAlignment="1"/>
    <xf numFmtId="43" fontId="0" fillId="4" borderId="24" xfId="1" applyFont="1" applyFill="1" applyBorder="1" applyAlignment="1"/>
    <xf numFmtId="43" fontId="1" fillId="4" borderId="21" xfId="1" applyFont="1" applyFill="1" applyBorder="1" applyAlignment="1"/>
    <xf numFmtId="0" fontId="16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0" borderId="21" xfId="0" applyBorder="1"/>
    <xf numFmtId="0" fontId="0" fillId="2" borderId="21" xfId="0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43" fontId="0" fillId="4" borderId="25" xfId="1" applyFont="1" applyFill="1" applyBorder="1" applyAlignment="1">
      <alignment horizontal="center"/>
    </xf>
    <xf numFmtId="43" fontId="16" fillId="4" borderId="7" xfId="1" applyFont="1" applyFill="1" applyBorder="1" applyAlignment="1"/>
    <xf numFmtId="164" fontId="0" fillId="3" borderId="25" xfId="0" applyNumberForma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16" fillId="3" borderId="26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28575</xdr:rowOff>
    </xdr:from>
    <xdr:to>
      <xdr:col>10</xdr:col>
      <xdr:colOff>19823</xdr:colOff>
      <xdr:row>45</xdr:row>
      <xdr:rowOff>66014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7E9F6822-DD2E-8386-B8B3-04FDA724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72025"/>
          <a:ext cx="7554098" cy="499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CB60-9DFD-4935-B936-1907C9461BBF}">
  <dimension ref="A1:I18"/>
  <sheetViews>
    <sheetView workbookViewId="0">
      <selection activeCell="H2" sqref="H2"/>
    </sheetView>
  </sheetViews>
  <sheetFormatPr defaultRowHeight="15" x14ac:dyDescent="0.25"/>
  <cols>
    <col min="1" max="1" width="16.85546875" bestFit="1" customWidth="1"/>
    <col min="2" max="2" width="10.5703125" customWidth="1"/>
    <col min="3" max="3" width="10.42578125" customWidth="1"/>
    <col min="4" max="4" width="10.85546875" customWidth="1"/>
    <col min="5" max="5" width="11.5703125" customWidth="1"/>
    <col min="6" max="6" width="12.140625" customWidth="1"/>
    <col min="7" max="7" width="9.28515625" customWidth="1"/>
    <col min="8" max="8" width="12.28515625" bestFit="1" customWidth="1"/>
  </cols>
  <sheetData>
    <row r="1" spans="1:9" ht="16.5" thickBot="1" x14ac:dyDescent="0.3">
      <c r="A1" s="90" t="s">
        <v>0</v>
      </c>
      <c r="B1" s="42"/>
      <c r="C1" s="42"/>
      <c r="D1" s="42"/>
      <c r="E1" s="42"/>
      <c r="F1" s="42"/>
      <c r="G1" s="29"/>
      <c r="H1" s="30"/>
      <c r="I1" s="31"/>
    </row>
    <row r="2" spans="1:9" ht="95.25" thickBot="1" x14ac:dyDescent="0.3">
      <c r="A2" s="91"/>
      <c r="B2" s="44" t="s">
        <v>42</v>
      </c>
      <c r="C2" s="44" t="s">
        <v>41</v>
      </c>
      <c r="D2" s="44" t="s">
        <v>38</v>
      </c>
      <c r="E2" s="44" t="s">
        <v>20</v>
      </c>
      <c r="F2" s="44" t="s">
        <v>43</v>
      </c>
      <c r="G2" s="73" t="s">
        <v>45</v>
      </c>
      <c r="H2" s="7" t="s">
        <v>59</v>
      </c>
      <c r="I2" s="62" t="s">
        <v>58</v>
      </c>
    </row>
    <row r="3" spans="1:9" ht="15.75" x14ac:dyDescent="0.25">
      <c r="A3" s="1" t="s">
        <v>1</v>
      </c>
      <c r="B3" s="45">
        <v>747</v>
      </c>
      <c r="C3" s="45">
        <v>666</v>
      </c>
      <c r="D3" s="45">
        <v>476</v>
      </c>
      <c r="E3" s="45">
        <v>484</v>
      </c>
      <c r="F3" s="51">
        <v>451</v>
      </c>
      <c r="G3" s="68">
        <v>407</v>
      </c>
      <c r="H3" s="69" t="s">
        <v>46</v>
      </c>
      <c r="I3" s="51">
        <v>407</v>
      </c>
    </row>
    <row r="4" spans="1:9" ht="15.75" x14ac:dyDescent="0.25">
      <c r="A4" s="2" t="s">
        <v>2</v>
      </c>
      <c r="B4" s="46">
        <v>171</v>
      </c>
      <c r="C4" s="46">
        <v>145</v>
      </c>
      <c r="D4" s="46">
        <v>106</v>
      </c>
      <c r="E4" s="46">
        <v>112</v>
      </c>
      <c r="F4" s="52">
        <v>87</v>
      </c>
      <c r="G4" s="68">
        <v>72</v>
      </c>
      <c r="H4" s="19" t="s">
        <v>47</v>
      </c>
      <c r="I4" s="52">
        <v>72</v>
      </c>
    </row>
    <row r="5" spans="1:9" ht="15.75" x14ac:dyDescent="0.25">
      <c r="A5" s="2" t="s">
        <v>3</v>
      </c>
      <c r="B5" s="46">
        <v>503</v>
      </c>
      <c r="C5" s="46">
        <v>464</v>
      </c>
      <c r="D5" s="46">
        <v>361</v>
      </c>
      <c r="E5" s="46">
        <v>367</v>
      </c>
      <c r="F5" s="52">
        <v>327</v>
      </c>
      <c r="G5" s="68">
        <v>306</v>
      </c>
      <c r="H5" s="19" t="s">
        <v>48</v>
      </c>
      <c r="I5" s="52">
        <v>306</v>
      </c>
    </row>
    <row r="6" spans="1:9" ht="15.75" x14ac:dyDescent="0.25">
      <c r="A6" s="2" t="s">
        <v>4</v>
      </c>
      <c r="B6" s="46">
        <v>351</v>
      </c>
      <c r="C6" s="46">
        <v>288</v>
      </c>
      <c r="D6" s="46">
        <v>177</v>
      </c>
      <c r="E6" s="46">
        <v>236</v>
      </c>
      <c r="F6" s="52">
        <v>228</v>
      </c>
      <c r="G6" s="68">
        <v>225</v>
      </c>
      <c r="H6" s="19" t="s">
        <v>39</v>
      </c>
      <c r="I6" s="52">
        <v>210</v>
      </c>
    </row>
    <row r="7" spans="1:9" ht="15.75" x14ac:dyDescent="0.25">
      <c r="A7" s="2" t="s">
        <v>5</v>
      </c>
      <c r="B7" s="46">
        <v>406</v>
      </c>
      <c r="C7" s="46">
        <v>384</v>
      </c>
      <c r="D7" s="46">
        <v>269</v>
      </c>
      <c r="E7" s="46">
        <v>277</v>
      </c>
      <c r="F7" s="52">
        <v>225</v>
      </c>
      <c r="G7" s="68">
        <v>219</v>
      </c>
      <c r="H7" s="19" t="s">
        <v>25</v>
      </c>
      <c r="I7" s="52">
        <v>220</v>
      </c>
    </row>
    <row r="8" spans="1:9" ht="15.75" x14ac:dyDescent="0.25">
      <c r="A8" s="2" t="s">
        <v>6</v>
      </c>
      <c r="B8" s="46">
        <v>579</v>
      </c>
      <c r="C8" s="46">
        <v>475</v>
      </c>
      <c r="D8" s="46">
        <v>378</v>
      </c>
      <c r="E8" s="46">
        <v>350</v>
      </c>
      <c r="F8" s="52">
        <v>310</v>
      </c>
      <c r="G8" s="68">
        <v>267</v>
      </c>
      <c r="H8" s="19" t="s">
        <v>32</v>
      </c>
      <c r="I8" s="52">
        <v>284</v>
      </c>
    </row>
    <row r="9" spans="1:9" ht="15.75" x14ac:dyDescent="0.25">
      <c r="A9" s="2" t="s">
        <v>7</v>
      </c>
      <c r="B9" s="46">
        <v>643</v>
      </c>
      <c r="C9" s="46">
        <v>535</v>
      </c>
      <c r="D9" s="46">
        <v>392</v>
      </c>
      <c r="E9" s="46">
        <v>363</v>
      </c>
      <c r="F9" s="52">
        <v>310</v>
      </c>
      <c r="G9" s="68">
        <v>283</v>
      </c>
      <c r="H9" s="19" t="s">
        <v>49</v>
      </c>
      <c r="I9" s="52">
        <v>261</v>
      </c>
    </row>
    <row r="10" spans="1:9" ht="15.75" x14ac:dyDescent="0.25">
      <c r="A10" s="2" t="s">
        <v>8</v>
      </c>
      <c r="B10" s="46">
        <v>222</v>
      </c>
      <c r="C10" s="46">
        <v>214</v>
      </c>
      <c r="D10" s="46">
        <v>183</v>
      </c>
      <c r="E10" s="46">
        <v>210</v>
      </c>
      <c r="F10" s="52">
        <v>216</v>
      </c>
      <c r="G10" s="68">
        <v>195</v>
      </c>
      <c r="H10" s="19" t="s">
        <v>50</v>
      </c>
      <c r="I10" s="52">
        <v>201</v>
      </c>
    </row>
    <row r="11" spans="1:9" ht="15.75" x14ac:dyDescent="0.25">
      <c r="A11" s="3" t="s">
        <v>9</v>
      </c>
      <c r="B11" s="46">
        <v>840</v>
      </c>
      <c r="C11" s="46">
        <v>755</v>
      </c>
      <c r="D11" s="46">
        <v>596</v>
      </c>
      <c r="E11" s="46">
        <v>627</v>
      </c>
      <c r="F11" s="52">
        <v>596</v>
      </c>
      <c r="G11" s="68">
        <v>569</v>
      </c>
      <c r="H11" s="19" t="s">
        <v>51</v>
      </c>
      <c r="I11" s="52">
        <v>580</v>
      </c>
    </row>
    <row r="12" spans="1:9" ht="15.75" x14ac:dyDescent="0.25">
      <c r="A12" s="2" t="s">
        <v>10</v>
      </c>
      <c r="B12" s="46">
        <v>609</v>
      </c>
      <c r="C12" s="46">
        <v>533</v>
      </c>
      <c r="D12" s="46">
        <v>403</v>
      </c>
      <c r="E12" s="46">
        <v>408</v>
      </c>
      <c r="F12" s="52">
        <v>352</v>
      </c>
      <c r="G12" s="68">
        <v>308</v>
      </c>
      <c r="H12" s="19" t="s">
        <v>52</v>
      </c>
      <c r="I12" s="52">
        <v>352</v>
      </c>
    </row>
    <row r="13" spans="1:9" ht="15.75" x14ac:dyDescent="0.25">
      <c r="A13" s="3" t="s">
        <v>11</v>
      </c>
      <c r="B13" s="46">
        <v>398</v>
      </c>
      <c r="C13" s="46">
        <v>348</v>
      </c>
      <c r="D13" s="46">
        <v>287</v>
      </c>
      <c r="E13" s="46">
        <v>301</v>
      </c>
      <c r="F13" s="52">
        <v>223</v>
      </c>
      <c r="G13" s="68">
        <v>187</v>
      </c>
      <c r="H13" s="19" t="s">
        <v>39</v>
      </c>
      <c r="I13" s="52">
        <v>187</v>
      </c>
    </row>
    <row r="14" spans="1:9" ht="15.75" x14ac:dyDescent="0.25">
      <c r="A14" s="4" t="s">
        <v>12</v>
      </c>
      <c r="B14" s="46">
        <v>398</v>
      </c>
      <c r="C14" s="46">
        <v>329</v>
      </c>
      <c r="D14" s="46">
        <v>233</v>
      </c>
      <c r="E14" s="46">
        <v>249</v>
      </c>
      <c r="F14" s="52">
        <v>245</v>
      </c>
      <c r="G14" s="68">
        <v>230</v>
      </c>
      <c r="H14" s="19" t="s">
        <v>40</v>
      </c>
      <c r="I14" s="52">
        <v>230</v>
      </c>
    </row>
    <row r="15" spans="1:9" ht="15.75" x14ac:dyDescent="0.25">
      <c r="A15" s="3" t="s">
        <v>13</v>
      </c>
      <c r="B15" s="46">
        <v>412</v>
      </c>
      <c r="C15" s="46">
        <v>363</v>
      </c>
      <c r="D15" s="46">
        <v>290</v>
      </c>
      <c r="E15" s="46">
        <v>289</v>
      </c>
      <c r="F15" s="52">
        <v>233</v>
      </c>
      <c r="G15" s="68">
        <v>210</v>
      </c>
      <c r="H15" s="19" t="s">
        <v>50</v>
      </c>
      <c r="I15" s="52">
        <v>210</v>
      </c>
    </row>
    <row r="16" spans="1:9" ht="15.75" x14ac:dyDescent="0.25">
      <c r="A16" s="3" t="s">
        <v>14</v>
      </c>
      <c r="B16" s="46">
        <v>573</v>
      </c>
      <c r="C16" s="46">
        <v>526</v>
      </c>
      <c r="D16" s="46">
        <v>420</v>
      </c>
      <c r="E16" s="46">
        <v>505</v>
      </c>
      <c r="F16" s="52">
        <v>505</v>
      </c>
      <c r="G16" s="68">
        <v>407</v>
      </c>
      <c r="H16" s="19" t="s">
        <v>53</v>
      </c>
      <c r="I16" s="52">
        <v>443</v>
      </c>
    </row>
    <row r="17" spans="1:9" ht="16.5" thickBot="1" x14ac:dyDescent="0.3">
      <c r="A17" s="5" t="s">
        <v>15</v>
      </c>
      <c r="B17" s="47">
        <v>311</v>
      </c>
      <c r="C17" s="47">
        <v>279</v>
      </c>
      <c r="D17" s="47">
        <v>237</v>
      </c>
      <c r="E17" s="47">
        <v>253</v>
      </c>
      <c r="F17" s="53">
        <v>253</v>
      </c>
      <c r="G17" s="70">
        <v>238</v>
      </c>
      <c r="H17" s="21" t="s">
        <v>54</v>
      </c>
      <c r="I17" s="53">
        <v>238</v>
      </c>
    </row>
    <row r="18" spans="1:9" ht="16.5" thickBot="1" x14ac:dyDescent="0.3">
      <c r="A18" s="6" t="s">
        <v>16</v>
      </c>
      <c r="B18" s="43">
        <f>SUM(B3:B17)</f>
        <v>7163</v>
      </c>
      <c r="C18" s="43">
        <f>SUM(C3:C17)</f>
        <v>6304</v>
      </c>
      <c r="D18" s="43">
        <f>SUM(D3:D17)</f>
        <v>4808</v>
      </c>
      <c r="E18" s="43">
        <f>SUM(E3:E17)</f>
        <v>5031</v>
      </c>
      <c r="F18" s="50">
        <f>SUM(F3:F17)</f>
        <v>4561</v>
      </c>
      <c r="G18" s="71">
        <f t="shared" ref="G18" si="0">SUM(G3:G17)</f>
        <v>4123</v>
      </c>
      <c r="H18" s="72" t="s">
        <v>55</v>
      </c>
      <c r="I18" s="71">
        <f>SUM(I3:I17)</f>
        <v>4201</v>
      </c>
    </row>
  </sheetData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20CBE-BF01-47CF-8E48-7DFFE1527125}">
  <dimension ref="A1:R20"/>
  <sheetViews>
    <sheetView tabSelected="1" workbookViewId="0">
      <selection activeCell="U15" sqref="U15"/>
    </sheetView>
  </sheetViews>
  <sheetFormatPr defaultRowHeight="15" x14ac:dyDescent="0.25"/>
  <cols>
    <col min="1" max="1" width="16.85546875" bestFit="1" customWidth="1"/>
    <col min="2" max="5" width="10.5703125" bestFit="1" customWidth="1"/>
    <col min="6" max="6" width="10.5703125" customWidth="1"/>
    <col min="8" max="8" width="12.28515625" bestFit="1" customWidth="1"/>
    <col min="10" max="10" width="12.7109375" customWidth="1"/>
    <col min="11" max="12" width="14.85546875" customWidth="1"/>
    <col min="13" max="13" width="12.7109375" bestFit="1" customWidth="1"/>
    <col min="14" max="14" width="10.85546875" bestFit="1" customWidth="1"/>
    <col min="15" max="15" width="14.42578125" customWidth="1"/>
    <col min="16" max="16" width="14.140625" bestFit="1" customWidth="1"/>
    <col min="17" max="17" width="14.140625" customWidth="1"/>
    <col min="18" max="18" width="13" customWidth="1"/>
  </cols>
  <sheetData>
    <row r="1" spans="1:18" ht="16.5" thickBot="1" x14ac:dyDescent="0.3">
      <c r="A1" s="90" t="s">
        <v>0</v>
      </c>
      <c r="B1" s="42"/>
      <c r="C1" s="42"/>
      <c r="D1" s="42"/>
      <c r="E1" s="42"/>
      <c r="F1" s="42"/>
      <c r="G1" s="29"/>
      <c r="H1" s="30"/>
      <c r="I1" s="31"/>
    </row>
    <row r="2" spans="1:18" ht="87.75" customHeight="1" thickBot="1" x14ac:dyDescent="0.3">
      <c r="A2" s="91"/>
      <c r="B2" s="44" t="s">
        <v>42</v>
      </c>
      <c r="C2" s="44" t="s">
        <v>41</v>
      </c>
      <c r="D2" s="44" t="s">
        <v>38</v>
      </c>
      <c r="E2" s="44" t="s">
        <v>20</v>
      </c>
      <c r="F2" s="44" t="s">
        <v>43</v>
      </c>
      <c r="G2" s="41" t="s">
        <v>45</v>
      </c>
      <c r="H2" s="7" t="s">
        <v>44</v>
      </c>
      <c r="I2" s="54" t="s">
        <v>58</v>
      </c>
      <c r="J2" s="62" t="s">
        <v>56</v>
      </c>
      <c r="K2" s="62" t="s">
        <v>57</v>
      </c>
      <c r="L2" s="80" t="s">
        <v>60</v>
      </c>
      <c r="M2" s="80" t="s">
        <v>67</v>
      </c>
      <c r="N2" s="62" t="s">
        <v>61</v>
      </c>
      <c r="O2" s="87" t="s">
        <v>64</v>
      </c>
      <c r="P2" s="87" t="s">
        <v>65</v>
      </c>
      <c r="Q2" s="80" t="s">
        <v>63</v>
      </c>
      <c r="R2" s="80" t="s">
        <v>66</v>
      </c>
    </row>
    <row r="3" spans="1:18" ht="15.75" x14ac:dyDescent="0.25">
      <c r="A3" s="1" t="s">
        <v>1</v>
      </c>
      <c r="B3" s="45">
        <v>747</v>
      </c>
      <c r="C3" s="45">
        <v>666</v>
      </c>
      <c r="D3" s="45">
        <v>476</v>
      </c>
      <c r="E3" s="45">
        <v>484</v>
      </c>
      <c r="F3" s="51">
        <v>451</v>
      </c>
      <c r="G3" s="55">
        <v>407</v>
      </c>
      <c r="H3" s="12" t="s">
        <v>46</v>
      </c>
      <c r="I3" s="56">
        <v>407</v>
      </c>
      <c r="J3" s="63">
        <v>-10.81</v>
      </c>
      <c r="K3" s="74">
        <f>(B3/I3)*100-100</f>
        <v>83.538083538083526</v>
      </c>
      <c r="L3" s="81">
        <v>99</v>
      </c>
      <c r="M3" s="81">
        <v>154</v>
      </c>
      <c r="N3" s="77">
        <v>9</v>
      </c>
      <c r="O3" s="88">
        <f t="shared" ref="O3:O15" si="0">(L3/I3)*100</f>
        <v>24.324324324324326</v>
      </c>
      <c r="P3" s="92">
        <f>(M3/I3)*100</f>
        <v>37.837837837837839</v>
      </c>
      <c r="Q3" s="85">
        <f t="shared" ref="Q3:Q18" si="1">L3/N3</f>
        <v>11</v>
      </c>
      <c r="R3" s="84">
        <f>M3/N3</f>
        <v>17.111111111111111</v>
      </c>
    </row>
    <row r="4" spans="1:18" ht="15.75" x14ac:dyDescent="0.25">
      <c r="A4" s="2" t="s">
        <v>2</v>
      </c>
      <c r="B4" s="46">
        <v>171</v>
      </c>
      <c r="C4" s="46">
        <v>145</v>
      </c>
      <c r="D4" s="46">
        <v>106</v>
      </c>
      <c r="E4" s="46">
        <v>112</v>
      </c>
      <c r="F4" s="52">
        <v>87</v>
      </c>
      <c r="G4" s="55">
        <v>72</v>
      </c>
      <c r="H4" s="16" t="s">
        <v>47</v>
      </c>
      <c r="I4" s="57">
        <v>72</v>
      </c>
      <c r="J4" s="64">
        <v>-20.83</v>
      </c>
      <c r="K4" s="74">
        <f>(B4/I4)*100-100</f>
        <v>137.5</v>
      </c>
      <c r="L4" s="82">
        <v>50</v>
      </c>
      <c r="M4" s="82">
        <v>68</v>
      </c>
      <c r="N4" s="78">
        <v>9</v>
      </c>
      <c r="O4" s="88">
        <f t="shared" si="0"/>
        <v>69.444444444444443</v>
      </c>
      <c r="P4" s="94">
        <f>(M4/I4)*100</f>
        <v>94.444444444444443</v>
      </c>
      <c r="Q4" s="85">
        <f t="shared" si="1"/>
        <v>5.5555555555555554</v>
      </c>
      <c r="R4" s="85">
        <f t="shared" ref="Q4:R18" si="2">M4/N4</f>
        <v>7.5555555555555554</v>
      </c>
    </row>
    <row r="5" spans="1:18" ht="15.75" x14ac:dyDescent="0.25">
      <c r="A5" s="2" t="s">
        <v>3</v>
      </c>
      <c r="B5" s="46">
        <v>503</v>
      </c>
      <c r="C5" s="46">
        <v>464</v>
      </c>
      <c r="D5" s="46">
        <v>361</v>
      </c>
      <c r="E5" s="46">
        <v>367</v>
      </c>
      <c r="F5" s="52">
        <v>327</v>
      </c>
      <c r="G5" s="55">
        <v>306</v>
      </c>
      <c r="H5" s="16" t="s">
        <v>48</v>
      </c>
      <c r="I5" s="57">
        <v>306</v>
      </c>
      <c r="J5" s="46">
        <v>-6.86</v>
      </c>
      <c r="K5" s="74">
        <f>(B5/I5)*100-100</f>
        <v>64.379084967320267</v>
      </c>
      <c r="L5" s="82">
        <v>134</v>
      </c>
      <c r="M5" s="82">
        <v>234</v>
      </c>
      <c r="N5" s="78">
        <v>23</v>
      </c>
      <c r="O5" s="88">
        <f t="shared" si="0"/>
        <v>43.790849673202615</v>
      </c>
      <c r="P5" s="92">
        <f>(M5/I5)*100</f>
        <v>76.470588235294116</v>
      </c>
      <c r="Q5" s="85">
        <f t="shared" si="1"/>
        <v>5.8260869565217392</v>
      </c>
      <c r="R5" s="85">
        <f t="shared" si="2"/>
        <v>10.173913043478262</v>
      </c>
    </row>
    <row r="6" spans="1:18" ht="15.75" x14ac:dyDescent="0.25">
      <c r="A6" s="2" t="s">
        <v>4</v>
      </c>
      <c r="B6" s="46">
        <v>351</v>
      </c>
      <c r="C6" s="46">
        <v>288</v>
      </c>
      <c r="D6" s="46">
        <v>177</v>
      </c>
      <c r="E6" s="46">
        <v>236</v>
      </c>
      <c r="F6" s="52">
        <v>228</v>
      </c>
      <c r="G6" s="48">
        <v>225</v>
      </c>
      <c r="H6" s="59" t="s">
        <v>39</v>
      </c>
      <c r="I6" s="58">
        <v>210</v>
      </c>
      <c r="J6" s="46">
        <v>-8.57</v>
      </c>
      <c r="K6" s="74">
        <f>(B6/I6)*100-100</f>
        <v>67.142857142857139</v>
      </c>
      <c r="L6" s="82">
        <v>65</v>
      </c>
      <c r="M6" s="82">
        <v>121</v>
      </c>
      <c r="N6" s="78">
        <v>8</v>
      </c>
      <c r="O6" s="88">
        <f t="shared" si="0"/>
        <v>30.952380952380953</v>
      </c>
      <c r="P6" s="92">
        <f>(M6/I6)*100</f>
        <v>57.619047619047613</v>
      </c>
      <c r="Q6" s="85">
        <f t="shared" si="1"/>
        <v>8.125</v>
      </c>
      <c r="R6" s="85">
        <f t="shared" si="2"/>
        <v>15.125</v>
      </c>
    </row>
    <row r="7" spans="1:18" ht="15.75" x14ac:dyDescent="0.25">
      <c r="A7" s="2" t="s">
        <v>5</v>
      </c>
      <c r="B7" s="46">
        <v>406</v>
      </c>
      <c r="C7" s="46">
        <v>384</v>
      </c>
      <c r="D7" s="46">
        <v>269</v>
      </c>
      <c r="E7" s="46">
        <v>277</v>
      </c>
      <c r="F7" s="52">
        <v>225</v>
      </c>
      <c r="G7" s="48">
        <v>219</v>
      </c>
      <c r="H7" s="59" t="s">
        <v>25</v>
      </c>
      <c r="I7" s="58">
        <v>220</v>
      </c>
      <c r="J7" s="46">
        <v>-1.33</v>
      </c>
      <c r="K7" s="74">
        <f>(B7/I7)*100-100</f>
        <v>84.545454545454533</v>
      </c>
      <c r="L7" s="82">
        <v>100</v>
      </c>
      <c r="M7" s="82">
        <v>136</v>
      </c>
      <c r="N7" s="78">
        <v>15</v>
      </c>
      <c r="O7" s="88">
        <f t="shared" si="0"/>
        <v>45.454545454545453</v>
      </c>
      <c r="P7" s="92">
        <f>(M7/I7)*100</f>
        <v>61.818181818181813</v>
      </c>
      <c r="Q7" s="85">
        <f t="shared" si="1"/>
        <v>6.666666666666667</v>
      </c>
      <c r="R7" s="85">
        <f t="shared" si="2"/>
        <v>9.0666666666666664</v>
      </c>
    </row>
    <row r="8" spans="1:18" ht="15.75" x14ac:dyDescent="0.25">
      <c r="A8" s="2" t="s">
        <v>6</v>
      </c>
      <c r="B8" s="46">
        <v>579</v>
      </c>
      <c r="C8" s="46">
        <v>475</v>
      </c>
      <c r="D8" s="46">
        <v>378</v>
      </c>
      <c r="E8" s="46">
        <v>350</v>
      </c>
      <c r="F8" s="52">
        <v>310</v>
      </c>
      <c r="G8" s="55">
        <v>267</v>
      </c>
      <c r="H8" s="16" t="s">
        <v>32</v>
      </c>
      <c r="I8" s="57">
        <v>284</v>
      </c>
      <c r="J8" s="64">
        <v>-16.100000000000001</v>
      </c>
      <c r="K8" s="74">
        <f>(B8/I8)*100-100</f>
        <v>103.87323943661971</v>
      </c>
      <c r="L8" s="82">
        <v>77</v>
      </c>
      <c r="M8" s="82">
        <v>109</v>
      </c>
      <c r="N8" s="78">
        <v>12</v>
      </c>
      <c r="O8" s="88">
        <f t="shared" si="0"/>
        <v>27.112676056338032</v>
      </c>
      <c r="P8" s="92">
        <f>(M8/I8)*100</f>
        <v>38.380281690140841</v>
      </c>
      <c r="Q8" s="85">
        <f t="shared" si="1"/>
        <v>6.416666666666667</v>
      </c>
      <c r="R8" s="85">
        <f t="shared" si="2"/>
        <v>9.0833333333333339</v>
      </c>
    </row>
    <row r="9" spans="1:18" ht="15.75" x14ac:dyDescent="0.25">
      <c r="A9" s="2" t="s">
        <v>7</v>
      </c>
      <c r="B9" s="46">
        <v>643</v>
      </c>
      <c r="C9" s="46">
        <v>535</v>
      </c>
      <c r="D9" s="46">
        <v>392</v>
      </c>
      <c r="E9" s="46">
        <v>363</v>
      </c>
      <c r="F9" s="52">
        <v>310</v>
      </c>
      <c r="G9" s="48">
        <v>283</v>
      </c>
      <c r="H9" s="59" t="s">
        <v>49</v>
      </c>
      <c r="I9" s="58">
        <v>261</v>
      </c>
      <c r="J9" s="46">
        <v>-9.5399999999999991</v>
      </c>
      <c r="K9" s="74">
        <f>(B9/I9)*100-100</f>
        <v>146.36015325670496</v>
      </c>
      <c r="L9" s="82">
        <v>95</v>
      </c>
      <c r="M9" s="82">
        <v>184</v>
      </c>
      <c r="N9" s="78">
        <v>23</v>
      </c>
      <c r="O9" s="88">
        <f t="shared" si="0"/>
        <v>36.398467432950191</v>
      </c>
      <c r="P9" s="92">
        <f>(M9/I9)*100</f>
        <v>70.498084291187737</v>
      </c>
      <c r="Q9" s="85">
        <f t="shared" si="1"/>
        <v>4.1304347826086953</v>
      </c>
      <c r="R9" s="85">
        <f t="shared" si="2"/>
        <v>8</v>
      </c>
    </row>
    <row r="10" spans="1:18" ht="15.75" x14ac:dyDescent="0.25">
      <c r="A10" s="2" t="s">
        <v>8</v>
      </c>
      <c r="B10" s="46">
        <v>222</v>
      </c>
      <c r="C10" s="46">
        <v>214</v>
      </c>
      <c r="D10" s="46">
        <v>183</v>
      </c>
      <c r="E10" s="46">
        <v>210</v>
      </c>
      <c r="F10" s="52">
        <v>216</v>
      </c>
      <c r="G10" s="55">
        <v>195</v>
      </c>
      <c r="H10" s="16" t="s">
        <v>50</v>
      </c>
      <c r="I10" s="57">
        <v>201</v>
      </c>
      <c r="J10" s="65">
        <v>-10.77</v>
      </c>
      <c r="K10" s="74">
        <f>(B10/I10)*100-100</f>
        <v>10.447761194029852</v>
      </c>
      <c r="L10" s="82">
        <v>85</v>
      </c>
      <c r="M10" s="82">
        <v>139</v>
      </c>
      <c r="N10" s="78">
        <v>19</v>
      </c>
      <c r="O10" s="88">
        <f t="shared" si="0"/>
        <v>42.288557213930353</v>
      </c>
      <c r="P10" s="92">
        <f>(M10/I10)*100</f>
        <v>69.154228855721385</v>
      </c>
      <c r="Q10" s="85">
        <f t="shared" si="1"/>
        <v>4.4736842105263159</v>
      </c>
      <c r="R10" s="85">
        <f t="shared" si="2"/>
        <v>7.3157894736842106</v>
      </c>
    </row>
    <row r="11" spans="1:18" ht="15.75" x14ac:dyDescent="0.25">
      <c r="A11" s="3" t="s">
        <v>9</v>
      </c>
      <c r="B11" s="46">
        <v>840</v>
      </c>
      <c r="C11" s="46">
        <v>755</v>
      </c>
      <c r="D11" s="46">
        <v>596</v>
      </c>
      <c r="E11" s="46">
        <v>627</v>
      </c>
      <c r="F11" s="52">
        <v>596</v>
      </c>
      <c r="G11" s="48">
        <v>569</v>
      </c>
      <c r="H11" s="59" t="s">
        <v>51</v>
      </c>
      <c r="I11" s="58">
        <v>580</v>
      </c>
      <c r="J11" s="46">
        <v>-4.74</v>
      </c>
      <c r="K11" s="74">
        <f>(B11/I11)*100-100</f>
        <v>44.827586206896541</v>
      </c>
      <c r="L11" s="82">
        <v>261</v>
      </c>
      <c r="M11" s="82">
        <v>409</v>
      </c>
      <c r="N11" s="78">
        <v>31</v>
      </c>
      <c r="O11" s="88">
        <f t="shared" si="0"/>
        <v>45</v>
      </c>
      <c r="P11" s="92">
        <f>(M11/I11)*100</f>
        <v>70.517241379310349</v>
      </c>
      <c r="Q11" s="85">
        <f t="shared" si="1"/>
        <v>8.4193548387096779</v>
      </c>
      <c r="R11" s="85">
        <f t="shared" si="2"/>
        <v>13.193548387096774</v>
      </c>
    </row>
    <row r="12" spans="1:18" ht="15.75" x14ac:dyDescent="0.25">
      <c r="A12" s="2" t="s">
        <v>10</v>
      </c>
      <c r="B12" s="46">
        <v>609</v>
      </c>
      <c r="C12" s="46">
        <v>533</v>
      </c>
      <c r="D12" s="46">
        <v>403</v>
      </c>
      <c r="E12" s="46">
        <v>408</v>
      </c>
      <c r="F12" s="52">
        <v>352</v>
      </c>
      <c r="G12" s="48">
        <v>308</v>
      </c>
      <c r="H12" s="59" t="s">
        <v>52</v>
      </c>
      <c r="I12" s="58">
        <v>352</v>
      </c>
      <c r="J12" s="65">
        <v>-14.28</v>
      </c>
      <c r="K12" s="74">
        <f>(B12/I12)*100-100</f>
        <v>73.011363636363654</v>
      </c>
      <c r="L12" s="82">
        <v>86</v>
      </c>
      <c r="M12" s="82">
        <v>141</v>
      </c>
      <c r="N12" s="78">
        <v>17</v>
      </c>
      <c r="O12" s="88">
        <f t="shared" si="0"/>
        <v>24.431818181818183</v>
      </c>
      <c r="P12" s="92">
        <f>(M12/I12)*100</f>
        <v>40.05681818181818</v>
      </c>
      <c r="Q12" s="85">
        <f t="shared" si="1"/>
        <v>5.0588235294117645</v>
      </c>
      <c r="R12" s="85">
        <f t="shared" si="2"/>
        <v>8.2941176470588243</v>
      </c>
    </row>
    <row r="13" spans="1:18" ht="15.75" x14ac:dyDescent="0.25">
      <c r="A13" s="3" t="s">
        <v>11</v>
      </c>
      <c r="B13" s="46">
        <v>398</v>
      </c>
      <c r="C13" s="46">
        <v>348</v>
      </c>
      <c r="D13" s="46">
        <v>287</v>
      </c>
      <c r="E13" s="46">
        <v>301</v>
      </c>
      <c r="F13" s="52">
        <v>223</v>
      </c>
      <c r="G13" s="55">
        <v>187</v>
      </c>
      <c r="H13" s="19" t="s">
        <v>39</v>
      </c>
      <c r="I13" s="57">
        <v>187</v>
      </c>
      <c r="J13" s="64">
        <v>-19.25</v>
      </c>
      <c r="K13" s="74">
        <f>(B13/I13)*100-100</f>
        <v>112.83422459893049</v>
      </c>
      <c r="L13" s="82">
        <v>108</v>
      </c>
      <c r="M13" s="82">
        <v>162</v>
      </c>
      <c r="N13" s="78">
        <v>27</v>
      </c>
      <c r="O13" s="88">
        <f t="shared" si="0"/>
        <v>57.754010695187162</v>
      </c>
      <c r="P13" s="94">
        <f>(M13/I13)*100</f>
        <v>86.631016042780757</v>
      </c>
      <c r="Q13" s="85">
        <f t="shared" si="1"/>
        <v>4</v>
      </c>
      <c r="R13" s="85">
        <f t="shared" si="2"/>
        <v>6</v>
      </c>
    </row>
    <row r="14" spans="1:18" ht="15.75" x14ac:dyDescent="0.25">
      <c r="A14" s="4" t="s">
        <v>12</v>
      </c>
      <c r="B14" s="46">
        <v>398</v>
      </c>
      <c r="C14" s="46">
        <v>329</v>
      </c>
      <c r="D14" s="46">
        <v>233</v>
      </c>
      <c r="E14" s="46">
        <v>249</v>
      </c>
      <c r="F14" s="52">
        <v>245</v>
      </c>
      <c r="G14" s="55">
        <v>230</v>
      </c>
      <c r="H14" s="59" t="s">
        <v>40</v>
      </c>
      <c r="I14" s="58">
        <v>230</v>
      </c>
      <c r="J14" s="46">
        <v>-6.52</v>
      </c>
      <c r="K14" s="74">
        <f>(B14/I14)*100-100</f>
        <v>73.043478260869563</v>
      </c>
      <c r="L14" s="82">
        <v>136</v>
      </c>
      <c r="M14" s="82">
        <v>212</v>
      </c>
      <c r="N14" s="78">
        <v>23</v>
      </c>
      <c r="O14" s="88">
        <f t="shared" si="0"/>
        <v>59.130434782608695</v>
      </c>
      <c r="P14" s="94">
        <f>(M14/I14)*100</f>
        <v>92.173913043478265</v>
      </c>
      <c r="Q14" s="85">
        <f t="shared" si="1"/>
        <v>5.9130434782608692</v>
      </c>
      <c r="R14" s="85">
        <f t="shared" si="2"/>
        <v>9.2173913043478262</v>
      </c>
    </row>
    <row r="15" spans="1:18" ht="15.75" x14ac:dyDescent="0.25">
      <c r="A15" s="3" t="s">
        <v>13</v>
      </c>
      <c r="B15" s="46">
        <v>412</v>
      </c>
      <c r="C15" s="46">
        <v>363</v>
      </c>
      <c r="D15" s="46">
        <v>290</v>
      </c>
      <c r="E15" s="46">
        <v>289</v>
      </c>
      <c r="F15" s="52">
        <v>233</v>
      </c>
      <c r="G15" s="55">
        <v>210</v>
      </c>
      <c r="H15" s="59" t="s">
        <v>50</v>
      </c>
      <c r="I15" s="58">
        <v>210</v>
      </c>
      <c r="J15" s="65">
        <v>-10.95</v>
      </c>
      <c r="K15" s="74">
        <f>(B15/I15)*100-100</f>
        <v>96.190476190476176</v>
      </c>
      <c r="L15" s="82">
        <v>61</v>
      </c>
      <c r="M15" s="82">
        <v>109</v>
      </c>
      <c r="N15" s="78">
        <v>14</v>
      </c>
      <c r="O15" s="88">
        <f t="shared" si="0"/>
        <v>29.047619047619051</v>
      </c>
      <c r="P15" s="92">
        <f>(M15/I15)*100</f>
        <v>51.904761904761912</v>
      </c>
      <c r="Q15" s="85">
        <f t="shared" si="1"/>
        <v>4.3571428571428568</v>
      </c>
      <c r="R15" s="85">
        <f t="shared" si="2"/>
        <v>7.7857142857142856</v>
      </c>
    </row>
    <row r="16" spans="1:18" ht="15.75" x14ac:dyDescent="0.25">
      <c r="A16" s="3" t="s">
        <v>14</v>
      </c>
      <c r="B16" s="46">
        <v>573</v>
      </c>
      <c r="C16" s="46">
        <v>526</v>
      </c>
      <c r="D16" s="46">
        <v>420</v>
      </c>
      <c r="E16" s="46">
        <v>505</v>
      </c>
      <c r="F16" s="52">
        <v>505</v>
      </c>
      <c r="G16" s="48">
        <v>407</v>
      </c>
      <c r="H16" s="59" t="s">
        <v>53</v>
      </c>
      <c r="I16" s="58">
        <v>443</v>
      </c>
      <c r="J16" s="65">
        <v>-13.99</v>
      </c>
      <c r="K16" s="74">
        <f>(B16/I16)*100-100</f>
        <v>29.345372460496634</v>
      </c>
      <c r="L16" s="82">
        <v>167</v>
      </c>
      <c r="M16" s="82">
        <v>332</v>
      </c>
      <c r="N16" s="78">
        <v>25</v>
      </c>
      <c r="O16" s="88">
        <f>(L16/I16)*100</f>
        <v>37.697516930022573</v>
      </c>
      <c r="P16" s="92">
        <f>(M16/I16)*100</f>
        <v>74.943566591422112</v>
      </c>
      <c r="Q16" s="85">
        <f>L16/N16</f>
        <v>6.68</v>
      </c>
      <c r="R16" s="85">
        <f t="shared" si="2"/>
        <v>13.28</v>
      </c>
    </row>
    <row r="17" spans="1:18" ht="16.5" thickBot="1" x14ac:dyDescent="0.3">
      <c r="A17" s="5" t="s">
        <v>15</v>
      </c>
      <c r="B17" s="47">
        <v>311</v>
      </c>
      <c r="C17" s="47">
        <v>279</v>
      </c>
      <c r="D17" s="47">
        <v>237</v>
      </c>
      <c r="E17" s="47">
        <v>253</v>
      </c>
      <c r="F17" s="53">
        <v>253</v>
      </c>
      <c r="G17" s="60">
        <v>238</v>
      </c>
      <c r="H17" s="21" t="s">
        <v>54</v>
      </c>
      <c r="I17" s="61">
        <v>238</v>
      </c>
      <c r="J17" s="66">
        <v>-6.3</v>
      </c>
      <c r="K17" s="75">
        <f>(B17/I17)*100-100</f>
        <v>30.672268907563023</v>
      </c>
      <c r="L17" s="83">
        <v>88</v>
      </c>
      <c r="M17" s="83">
        <v>145</v>
      </c>
      <c r="N17" s="79">
        <v>19</v>
      </c>
      <c r="O17" s="89">
        <f>(L17/I17)*100</f>
        <v>36.97478991596639</v>
      </c>
      <c r="P17" s="93">
        <f>(M17/I17)*100</f>
        <v>60.924369747899156</v>
      </c>
      <c r="Q17" s="86">
        <f t="shared" ref="Q17:Q18" si="3">L17/N17</f>
        <v>4.6315789473684212</v>
      </c>
      <c r="R17" s="86">
        <f t="shared" si="2"/>
        <v>7.6315789473684212</v>
      </c>
    </row>
    <row r="18" spans="1:18" ht="16.5" thickBot="1" x14ac:dyDescent="0.3">
      <c r="A18" s="6" t="s">
        <v>16</v>
      </c>
      <c r="B18" s="43">
        <f>SUM(B3:B17)</f>
        <v>7163</v>
      </c>
      <c r="C18" s="43">
        <f>SUM(C3:C17)</f>
        <v>6304</v>
      </c>
      <c r="D18" s="43">
        <f>SUM(D3:D17)</f>
        <v>4808</v>
      </c>
      <c r="E18" s="43">
        <f>SUM(E3:E17)</f>
        <v>5031</v>
      </c>
      <c r="F18" s="50">
        <f>SUM(F3:F17)</f>
        <v>4561</v>
      </c>
      <c r="G18" s="49">
        <f t="shared" ref="G18" si="4">SUM(G3:G17)</f>
        <v>4123</v>
      </c>
      <c r="H18" s="25" t="s">
        <v>55</v>
      </c>
      <c r="I18" s="26">
        <f>SUM(I3:I17)</f>
        <v>4201</v>
      </c>
      <c r="J18" s="67">
        <f>SUM(J3:J17)/15</f>
        <v>-10.722666666666667</v>
      </c>
      <c r="K18" s="76">
        <f>(B18/I18)*100-100</f>
        <v>70.50702213758629</v>
      </c>
      <c r="L18" s="99">
        <f>SUM(L3:L17)</f>
        <v>1612</v>
      </c>
      <c r="M18" s="99">
        <f>SUM(M3:M17)</f>
        <v>2655</v>
      </c>
      <c r="N18" s="100">
        <f>SUM(N3:N17)</f>
        <v>274</v>
      </c>
      <c r="O18" s="101">
        <f>(L18/I18)*100</f>
        <v>38.371816234229946</v>
      </c>
      <c r="P18" s="102">
        <f>(M18/I18)*100</f>
        <v>63.199238276600809</v>
      </c>
      <c r="Q18" s="103">
        <f t="shared" si="3"/>
        <v>5.8832116788321169</v>
      </c>
      <c r="R18" s="104">
        <f t="shared" si="2"/>
        <v>9.6897810218978098</v>
      </c>
    </row>
    <row r="19" spans="1:18" ht="16.5" thickBot="1" x14ac:dyDescent="0.3">
      <c r="I19" s="33"/>
      <c r="L19" s="105">
        <v>0.17499999999999999</v>
      </c>
      <c r="M19" s="105">
        <v>0.17499999999999999</v>
      </c>
      <c r="N19" s="106" t="s">
        <v>62</v>
      </c>
      <c r="O19" s="107"/>
      <c r="P19" s="106"/>
      <c r="Q19" s="98"/>
      <c r="R19" s="97"/>
    </row>
    <row r="20" spans="1:18" ht="15.75" thickBot="1" x14ac:dyDescent="0.3">
      <c r="L20" s="108">
        <v>1895</v>
      </c>
      <c r="M20" s="109">
        <v>3100</v>
      </c>
      <c r="N20" s="110">
        <v>46</v>
      </c>
      <c r="O20" s="102">
        <f>(L20/I18)*100</f>
        <v>45.108307545822427</v>
      </c>
      <c r="P20" s="102">
        <f>(M20/I18)*100</f>
        <v>73.791954296596046</v>
      </c>
      <c r="Q20" s="95"/>
      <c r="R20" s="96"/>
    </row>
  </sheetData>
  <mergeCells count="1">
    <mergeCell ref="A1:A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D21" sqref="D21"/>
    </sheetView>
  </sheetViews>
  <sheetFormatPr defaultRowHeight="15" x14ac:dyDescent="0.25"/>
  <cols>
    <col min="1" max="1" width="16.85546875" bestFit="1" customWidth="1"/>
    <col min="3" max="3" width="12.28515625" bestFit="1" customWidth="1"/>
    <col min="6" max="6" width="10.5703125" bestFit="1" customWidth="1"/>
  </cols>
  <sheetData>
    <row r="1" spans="1:7" ht="16.5" thickBot="1" x14ac:dyDescent="0.3">
      <c r="A1" s="90" t="s">
        <v>0</v>
      </c>
      <c r="B1" s="29"/>
      <c r="C1" s="30"/>
      <c r="D1" s="31"/>
      <c r="E1" s="31"/>
    </row>
    <row r="2" spans="1:7" ht="75.75" thickBot="1" x14ac:dyDescent="0.3">
      <c r="A2" s="91"/>
      <c r="B2" s="41" t="s">
        <v>17</v>
      </c>
      <c r="C2" s="7" t="s">
        <v>18</v>
      </c>
      <c r="D2" s="8" t="s">
        <v>19</v>
      </c>
      <c r="E2" s="9" t="s">
        <v>20</v>
      </c>
      <c r="F2" s="10" t="s">
        <v>21</v>
      </c>
      <c r="G2" s="34"/>
    </row>
    <row r="3" spans="1:7" ht="15.75" x14ac:dyDescent="0.25">
      <c r="A3" s="1" t="s">
        <v>1</v>
      </c>
      <c r="B3" s="11">
        <v>494</v>
      </c>
      <c r="C3" s="12" t="s">
        <v>22</v>
      </c>
      <c r="D3" s="13">
        <v>510</v>
      </c>
      <c r="E3" s="14">
        <v>476</v>
      </c>
      <c r="F3" s="38">
        <v>93</v>
      </c>
      <c r="G3" s="34"/>
    </row>
    <row r="4" spans="1:7" ht="15.75" x14ac:dyDescent="0.25">
      <c r="A4" s="2" t="s">
        <v>2</v>
      </c>
      <c r="B4" s="15">
        <v>104</v>
      </c>
      <c r="C4" s="16" t="s">
        <v>23</v>
      </c>
      <c r="D4" s="13">
        <v>115</v>
      </c>
      <c r="E4" s="17">
        <v>112</v>
      </c>
      <c r="F4" s="39">
        <v>97</v>
      </c>
      <c r="G4" s="34"/>
    </row>
    <row r="5" spans="1:7" ht="15.75" x14ac:dyDescent="0.25">
      <c r="A5" s="2" t="s">
        <v>3</v>
      </c>
      <c r="B5" s="15">
        <v>354</v>
      </c>
      <c r="C5" s="16" t="s">
        <v>24</v>
      </c>
      <c r="D5" s="13">
        <v>382</v>
      </c>
      <c r="E5" s="17">
        <v>369</v>
      </c>
      <c r="F5" s="39">
        <v>97</v>
      </c>
      <c r="G5" s="34"/>
    </row>
    <row r="6" spans="1:7" ht="15.75" x14ac:dyDescent="0.25">
      <c r="A6" s="2" t="s">
        <v>4</v>
      </c>
      <c r="B6" s="15">
        <v>233</v>
      </c>
      <c r="C6" s="16" t="s">
        <v>25</v>
      </c>
      <c r="D6" s="13">
        <v>227</v>
      </c>
      <c r="E6" s="17">
        <v>235</v>
      </c>
      <c r="F6" s="39">
        <v>104</v>
      </c>
      <c r="G6" s="34"/>
    </row>
    <row r="7" spans="1:7" ht="15.75" x14ac:dyDescent="0.25">
      <c r="A7" s="2" t="s">
        <v>5</v>
      </c>
      <c r="B7" s="15">
        <v>249</v>
      </c>
      <c r="C7" s="16" t="s">
        <v>26</v>
      </c>
      <c r="D7" s="13">
        <v>278</v>
      </c>
      <c r="E7" s="17">
        <v>277</v>
      </c>
      <c r="F7" s="39">
        <v>100</v>
      </c>
      <c r="G7" s="34"/>
    </row>
    <row r="8" spans="1:7" ht="15.75" x14ac:dyDescent="0.25">
      <c r="A8" s="2" t="s">
        <v>6</v>
      </c>
      <c r="B8" s="15">
        <v>338</v>
      </c>
      <c r="C8" s="16" t="s">
        <v>27</v>
      </c>
      <c r="D8" s="13">
        <v>380</v>
      </c>
      <c r="E8" s="17">
        <v>346</v>
      </c>
      <c r="F8" s="39">
        <v>91</v>
      </c>
      <c r="G8" s="34"/>
    </row>
    <row r="9" spans="1:7" ht="15.75" x14ac:dyDescent="0.25">
      <c r="A9" s="2" t="s">
        <v>7</v>
      </c>
      <c r="B9" s="15">
        <v>366</v>
      </c>
      <c r="C9" s="16" t="s">
        <v>28</v>
      </c>
      <c r="D9" s="13">
        <v>366</v>
      </c>
      <c r="E9" s="17">
        <v>361</v>
      </c>
      <c r="F9" s="39">
        <v>99</v>
      </c>
      <c r="G9" s="34"/>
    </row>
    <row r="10" spans="1:7" ht="15.75" x14ac:dyDescent="0.25">
      <c r="A10" s="2" t="s">
        <v>8</v>
      </c>
      <c r="B10" s="15">
        <v>187</v>
      </c>
      <c r="C10" s="16" t="s">
        <v>29</v>
      </c>
      <c r="D10" s="13">
        <v>195</v>
      </c>
      <c r="E10" s="17">
        <v>210</v>
      </c>
      <c r="F10" s="39">
        <v>108</v>
      </c>
      <c r="G10" s="34"/>
    </row>
    <row r="11" spans="1:7" ht="15.75" x14ac:dyDescent="0.25">
      <c r="A11" s="3" t="s">
        <v>9</v>
      </c>
      <c r="B11" s="18">
        <v>609</v>
      </c>
      <c r="C11" s="19" t="s">
        <v>30</v>
      </c>
      <c r="D11" s="13">
        <v>609</v>
      </c>
      <c r="E11" s="17">
        <v>628</v>
      </c>
      <c r="F11" s="39">
        <v>103</v>
      </c>
      <c r="G11" s="34"/>
    </row>
    <row r="12" spans="1:7" ht="15.75" x14ac:dyDescent="0.25">
      <c r="A12" s="2" t="s">
        <v>10</v>
      </c>
      <c r="B12" s="15">
        <v>360</v>
      </c>
      <c r="C12" s="16" t="s">
        <v>31</v>
      </c>
      <c r="D12" s="13">
        <v>400</v>
      </c>
      <c r="E12" s="17">
        <v>407</v>
      </c>
      <c r="F12" s="39">
        <v>102</v>
      </c>
      <c r="G12" s="34"/>
    </row>
    <row r="13" spans="1:7" ht="15.75" x14ac:dyDescent="0.25">
      <c r="A13" s="3" t="s">
        <v>11</v>
      </c>
      <c r="B13" s="18">
        <v>263</v>
      </c>
      <c r="C13" s="19" t="s">
        <v>32</v>
      </c>
      <c r="D13" s="13">
        <v>316</v>
      </c>
      <c r="E13" s="17">
        <v>300</v>
      </c>
      <c r="F13" s="39">
        <v>95</v>
      </c>
      <c r="G13" s="34"/>
    </row>
    <row r="14" spans="1:7" ht="15.75" x14ac:dyDescent="0.25">
      <c r="A14" s="4" t="s">
        <v>12</v>
      </c>
      <c r="B14" s="18">
        <v>235</v>
      </c>
      <c r="C14" s="19" t="s">
        <v>33</v>
      </c>
      <c r="D14" s="13">
        <v>235</v>
      </c>
      <c r="E14" s="17">
        <v>249</v>
      </c>
      <c r="F14" s="39">
        <v>106</v>
      </c>
      <c r="G14" s="34"/>
    </row>
    <row r="15" spans="1:7" ht="15.75" x14ac:dyDescent="0.25">
      <c r="A15" s="3" t="s">
        <v>13</v>
      </c>
      <c r="B15" s="18">
        <v>244</v>
      </c>
      <c r="C15" s="19" t="s">
        <v>34</v>
      </c>
      <c r="D15" s="13">
        <v>300</v>
      </c>
      <c r="E15" s="17">
        <v>288</v>
      </c>
      <c r="F15" s="39">
        <v>96</v>
      </c>
      <c r="G15" s="34"/>
    </row>
    <row r="16" spans="1:7" ht="15.75" x14ac:dyDescent="0.25">
      <c r="A16" s="3" t="s">
        <v>14</v>
      </c>
      <c r="B16" s="18">
        <v>431</v>
      </c>
      <c r="C16" s="19" t="s">
        <v>35</v>
      </c>
      <c r="D16" s="13">
        <v>500</v>
      </c>
      <c r="E16" s="17">
        <v>505</v>
      </c>
      <c r="F16" s="39">
        <v>101</v>
      </c>
      <c r="G16" s="34"/>
    </row>
    <row r="17" spans="1:7" ht="16.5" thickBot="1" x14ac:dyDescent="0.3">
      <c r="A17" s="5" t="s">
        <v>15</v>
      </c>
      <c r="B17" s="20">
        <v>235</v>
      </c>
      <c r="C17" s="21" t="s">
        <v>36</v>
      </c>
      <c r="D17" s="22">
        <v>235</v>
      </c>
      <c r="E17" s="23">
        <v>252</v>
      </c>
      <c r="F17" s="40">
        <v>107</v>
      </c>
      <c r="G17" s="34"/>
    </row>
    <row r="18" spans="1:7" ht="16.5" thickBot="1" x14ac:dyDescent="0.3">
      <c r="A18" s="6" t="s">
        <v>16</v>
      </c>
      <c r="B18" s="24">
        <f t="shared" ref="B18" si="0">SUM(B3:B17)</f>
        <v>4702</v>
      </c>
      <c r="C18" s="25" t="s">
        <v>37</v>
      </c>
      <c r="D18" s="26">
        <f>SUM(D3:D17)</f>
        <v>5048</v>
      </c>
      <c r="E18" s="27">
        <f>SUM(E3:E17)</f>
        <v>5015</v>
      </c>
      <c r="F18" s="28">
        <f>SUM(F3:F17)/15</f>
        <v>99.933333333333337</v>
      </c>
      <c r="G18" s="34"/>
    </row>
    <row r="19" spans="1:7" ht="15.75" x14ac:dyDescent="0.25">
      <c r="B19" s="33"/>
      <c r="C19" s="32"/>
      <c r="D19" s="35"/>
      <c r="E19" s="36"/>
      <c r="F19" s="37"/>
      <c r="G19" s="34"/>
    </row>
  </sheetData>
  <mergeCells count="1">
    <mergeCell ref="A1:A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Küttimiskokkulepped 2023</vt:lpstr>
      <vt:lpstr>Pressiteade 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2015-06-05T18:19:34Z</dcterms:created>
  <dcterms:modified xsi:type="dcterms:W3CDTF">2023-11-30T12:37:15Z</dcterms:modified>
</cp:coreProperties>
</file>