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Üritused 2015\Jahimeeste kokkutulek 2015\"/>
    </mc:Choice>
  </mc:AlternateContent>
  <bookViews>
    <workbookView xWindow="0" yWindow="0" windowWidth="20490" windowHeight="7155" tabRatio="944"/>
  </bookViews>
  <sheets>
    <sheet name="Koond" sheetId="1" r:id="rId1"/>
    <sheet name="Kutsemeisterlikkus" sheetId="35" r:id="rId2"/>
    <sheet name="Jahisarv" sheetId="12" r:id="rId3"/>
    <sheet name="Viktoriin" sheetId="36" r:id="rId4"/>
    <sheet name="Jahijutt" sheetId="25" r:id="rId5"/>
    <sheet name="Kokandus" sheetId="24" r:id="rId6"/>
    <sheet name="Juhtide võistlus" sheetId="37" r:id="rId7"/>
    <sheet name="Peibutamine" sheetId="38" r:id="rId8"/>
    <sheet name="MK virtuaal" sheetId="32" r:id="rId9"/>
    <sheet name="Vir töö" sheetId="31" r:id="rId10"/>
  </sheets>
  <calcPr calcId="152511"/>
</workbook>
</file>

<file path=xl/calcChain.xml><?xml version="1.0" encoding="utf-8"?>
<calcChain xmlns="http://schemas.openxmlformats.org/spreadsheetml/2006/main">
  <c r="AF45" i="1" l="1"/>
  <c r="AF46" i="1"/>
  <c r="AG48" i="31" l="1"/>
  <c r="AG46" i="31"/>
  <c r="AG41" i="31"/>
  <c r="AG30" i="31"/>
  <c r="AG36" i="31"/>
  <c r="AG21" i="31"/>
  <c r="AG18" i="31"/>
  <c r="AG17" i="31"/>
  <c r="AG14" i="31"/>
  <c r="AG11" i="31"/>
  <c r="AG10" i="31"/>
  <c r="AF40" i="31"/>
  <c r="AF56" i="31"/>
  <c r="AF45" i="31"/>
  <c r="AF21" i="31"/>
  <c r="AF55" i="31"/>
  <c r="AF17" i="31"/>
  <c r="AF10" i="31"/>
  <c r="AF9" i="31"/>
  <c r="AF36" i="31"/>
  <c r="AF54" i="31"/>
  <c r="AF35" i="31"/>
  <c r="AF44" i="31"/>
  <c r="AF29" i="31"/>
  <c r="AF28" i="31"/>
  <c r="AF53" i="31"/>
  <c r="AF43" i="31"/>
  <c r="AF52" i="31"/>
  <c r="AF27" i="31"/>
  <c r="AF34" i="31"/>
  <c r="AF51" i="31"/>
  <c r="AF14" i="31"/>
  <c r="AF26" i="31"/>
  <c r="AF8" i="31"/>
  <c r="AF39" i="31"/>
  <c r="AG40" i="31" s="1"/>
  <c r="AF13" i="31"/>
  <c r="AF50" i="31"/>
  <c r="AF20" i="31"/>
  <c r="AF25" i="31"/>
  <c r="AF24" i="31"/>
  <c r="AF33" i="31"/>
  <c r="AF32" i="31"/>
  <c r="AF7" i="31"/>
  <c r="AF6" i="31"/>
  <c r="AF5" i="31"/>
  <c r="AF16" i="31"/>
  <c r="AF46" i="31"/>
  <c r="AF38" i="31"/>
  <c r="AF15" i="31"/>
  <c r="AF37" i="31"/>
  <c r="AF19" i="31"/>
  <c r="AF23" i="31"/>
  <c r="AF48" i="31"/>
  <c r="AF18" i="31"/>
  <c r="AF11" i="31"/>
  <c r="AF4" i="31"/>
  <c r="AF41" i="31"/>
  <c r="AF42" i="31"/>
  <c r="AG45" i="31" s="1"/>
  <c r="AF47" i="31"/>
  <c r="AF30" i="31"/>
  <c r="AF31" i="31"/>
  <c r="AF49" i="31"/>
  <c r="AG56" i="31" s="1"/>
  <c r="AF22" i="31"/>
  <c r="AF12" i="31"/>
  <c r="AF5" i="1"/>
  <c r="AF10" i="1"/>
  <c r="AF6" i="1"/>
  <c r="AF7" i="1"/>
  <c r="AF8" i="1"/>
  <c r="AF9" i="1"/>
  <c r="AF12" i="1"/>
  <c r="AF11" i="1"/>
  <c r="AF13" i="1"/>
  <c r="AF14" i="1"/>
  <c r="AF16" i="1"/>
  <c r="AF17" i="1"/>
  <c r="AF15" i="1"/>
  <c r="AF18" i="1"/>
  <c r="AF19" i="1"/>
  <c r="AF20" i="1"/>
  <c r="AF22" i="1"/>
  <c r="AF23" i="1"/>
  <c r="AF21" i="1"/>
  <c r="AF26" i="1"/>
  <c r="AF27" i="1"/>
  <c r="AF24" i="1"/>
  <c r="AF25" i="1"/>
  <c r="AF31" i="1"/>
  <c r="AF28" i="1"/>
  <c r="AF30" i="1"/>
  <c r="AF29" i="1"/>
  <c r="AF33" i="1"/>
  <c r="AF35" i="1"/>
  <c r="AF36" i="1"/>
  <c r="AF32" i="1"/>
  <c r="AF44" i="1"/>
  <c r="AF37" i="1"/>
  <c r="AF34" i="1"/>
  <c r="AF38" i="1"/>
  <c r="AF39" i="1"/>
  <c r="AF40" i="1"/>
  <c r="AF42" i="1"/>
  <c r="AF43" i="1"/>
  <c r="AF47" i="1"/>
  <c r="AF49" i="1"/>
  <c r="AF50" i="1"/>
  <c r="AF51" i="1"/>
  <c r="AF52" i="1"/>
  <c r="AF53" i="1"/>
  <c r="AF54" i="1"/>
  <c r="AF55" i="1"/>
  <c r="AF56" i="1"/>
  <c r="AF57" i="1"/>
  <c r="AF41" i="1"/>
  <c r="AF48" i="1"/>
  <c r="AF4" i="1"/>
  <c r="F40" i="38"/>
  <c r="I40" i="38" s="1"/>
  <c r="I41" i="38"/>
  <c r="F42" i="38"/>
  <c r="I42" i="38"/>
  <c r="I43" i="38"/>
  <c r="F44" i="38"/>
  <c r="I44" i="38"/>
  <c r="L44" i="38" s="1"/>
  <c r="I45" i="38"/>
  <c r="F46" i="38"/>
  <c r="I47" i="38"/>
  <c r="F48" i="38"/>
  <c r="I48" i="38" s="1"/>
  <c r="I49" i="38"/>
  <c r="F50" i="38"/>
  <c r="I50" i="38"/>
  <c r="I51" i="38"/>
  <c r="F52" i="38"/>
  <c r="I52" i="38"/>
  <c r="L52" i="38" s="1"/>
  <c r="I53" i="38"/>
  <c r="F54" i="38"/>
  <c r="I55" i="38"/>
  <c r="F56" i="38"/>
  <c r="I56" i="38" s="1"/>
  <c r="I57" i="38"/>
  <c r="F58" i="38"/>
  <c r="I58" i="38"/>
  <c r="I59" i="38"/>
  <c r="I39" i="38"/>
  <c r="F38" i="38"/>
  <c r="I38" i="38" s="1"/>
  <c r="I37" i="38"/>
  <c r="F36" i="38"/>
  <c r="F34" i="38"/>
  <c r="I34" i="38" s="1"/>
  <c r="F32" i="38"/>
  <c r="I31" i="38"/>
  <c r="F30" i="38"/>
  <c r="I29" i="38"/>
  <c r="F28" i="38"/>
  <c r="I28" i="38" s="1"/>
  <c r="I27" i="38"/>
  <c r="F26" i="38"/>
  <c r="I26" i="38" s="1"/>
  <c r="L26" i="38" s="1"/>
  <c r="I25" i="38"/>
  <c r="F24" i="38"/>
  <c r="I23" i="38"/>
  <c r="F22" i="38"/>
  <c r="I22" i="38" s="1"/>
  <c r="L22" i="38" s="1"/>
  <c r="O22" i="38" s="1"/>
  <c r="R22" i="38" s="1"/>
  <c r="I21" i="38"/>
  <c r="F20" i="38"/>
  <c r="I20" i="38" s="1"/>
  <c r="I19" i="38"/>
  <c r="F18" i="38"/>
  <c r="I17" i="38"/>
  <c r="F16" i="38"/>
  <c r="I16" i="38" s="1"/>
  <c r="L16" i="38" s="1"/>
  <c r="I15" i="38"/>
  <c r="F14" i="38"/>
  <c r="I14" i="38" s="1"/>
  <c r="L14" i="38" s="1"/>
  <c r="I13" i="38"/>
  <c r="F12" i="38"/>
  <c r="I11" i="38"/>
  <c r="F10" i="38"/>
  <c r="I10" i="38" s="1"/>
  <c r="I9" i="38"/>
  <c r="F8" i="38"/>
  <c r="I7" i="38"/>
  <c r="L7" i="38" s="1"/>
  <c r="F6" i="38"/>
  <c r="I6" i="38" s="1"/>
  <c r="L6" i="38" s="1"/>
  <c r="F5" i="38"/>
  <c r="I5" i="38" s="1"/>
  <c r="L5" i="38" s="1"/>
  <c r="O5" i="38" s="1"/>
  <c r="R5" i="38" s="1"/>
  <c r="F4" i="38"/>
  <c r="D28" i="37"/>
  <c r="D27" i="37"/>
  <c r="D26" i="37"/>
  <c r="C26" i="37" s="1"/>
  <c r="D25" i="37"/>
  <c r="D24" i="37"/>
  <c r="D23" i="37"/>
  <c r="D22" i="37"/>
  <c r="D21" i="37"/>
  <c r="D20" i="37"/>
  <c r="D19" i="37"/>
  <c r="D18" i="37"/>
  <c r="C18" i="37" s="1"/>
  <c r="D17" i="37"/>
  <c r="D16" i="37"/>
  <c r="D15" i="37"/>
  <c r="D14" i="37"/>
  <c r="D13" i="37"/>
  <c r="D12" i="37"/>
  <c r="D11" i="37"/>
  <c r="D10" i="37"/>
  <c r="C10" i="37" s="1"/>
  <c r="D9" i="37"/>
  <c r="D8" i="37"/>
  <c r="D7" i="37"/>
  <c r="D6" i="37"/>
  <c r="D5" i="37"/>
  <c r="C24" i="37" s="1"/>
  <c r="D4" i="37"/>
  <c r="D3" i="37"/>
  <c r="C28" i="37" s="1"/>
  <c r="AG29" i="31" l="1"/>
  <c r="C8" i="37"/>
  <c r="C16" i="37"/>
  <c r="C6" i="37"/>
  <c r="C14" i="37"/>
  <c r="C22" i="37"/>
  <c r="C4" i="37"/>
  <c r="C12" i="37"/>
  <c r="C20" i="37"/>
  <c r="C3" i="37"/>
  <c r="C5" i="37"/>
  <c r="C7" i="37"/>
  <c r="C9" i="37"/>
  <c r="C11" i="37"/>
  <c r="C13" i="37"/>
  <c r="C15" i="37"/>
  <c r="C17" i="37"/>
  <c r="C19" i="37"/>
  <c r="C21" i="37"/>
  <c r="C23" i="37"/>
  <c r="C25" i="37"/>
  <c r="C27" i="37"/>
  <c r="I30" i="38"/>
  <c r="L30" i="38" s="1"/>
  <c r="O30" i="38" s="1"/>
  <c r="R30" i="38" s="1"/>
  <c r="G40" i="38"/>
  <c r="G48" i="38"/>
  <c r="G56" i="38"/>
  <c r="L56" i="38"/>
  <c r="O52" i="38"/>
  <c r="G46" i="38"/>
  <c r="L40" i="38"/>
  <c r="G44" i="38"/>
  <c r="L58" i="38"/>
  <c r="G54" i="38"/>
  <c r="L48" i="38"/>
  <c r="O44" i="38"/>
  <c r="G58" i="38"/>
  <c r="G50" i="38"/>
  <c r="G42" i="38"/>
  <c r="I54" i="38"/>
  <c r="G52" i="38"/>
  <c r="L50" i="38"/>
  <c r="I46" i="38"/>
  <c r="L42" i="38"/>
  <c r="I18" i="38"/>
  <c r="L18" i="38" s="1"/>
  <c r="O18" i="38" s="1"/>
  <c r="R18" i="38" s="1"/>
  <c r="G4" i="38"/>
  <c r="I4" i="38"/>
  <c r="G20" i="38"/>
  <c r="O6" i="38"/>
  <c r="L28" i="38"/>
  <c r="G8" i="38"/>
  <c r="G22" i="38"/>
  <c r="O14" i="38"/>
  <c r="G18" i="38"/>
  <c r="G30" i="38"/>
  <c r="L34" i="38"/>
  <c r="G36" i="38"/>
  <c r="I8" i="38"/>
  <c r="L10" i="38"/>
  <c r="O26" i="38"/>
  <c r="G32" i="38"/>
  <c r="I32" i="38"/>
  <c r="G34" i="38"/>
  <c r="I36" i="38"/>
  <c r="L38" i="38"/>
  <c r="G10" i="38"/>
  <c r="I12" i="38"/>
  <c r="J50" i="38" s="1"/>
  <c r="G12" i="38"/>
  <c r="O16" i="38"/>
  <c r="L20" i="38"/>
  <c r="G28" i="38"/>
  <c r="G38" i="38"/>
  <c r="G24" i="38"/>
  <c r="G6" i="38"/>
  <c r="G14" i="38"/>
  <c r="G16" i="38"/>
  <c r="I24" i="38"/>
  <c r="G26" i="38"/>
  <c r="K29" i="24"/>
  <c r="K8" i="24"/>
  <c r="K14" i="24"/>
  <c r="K19" i="24"/>
  <c r="K21" i="24"/>
  <c r="K11" i="24"/>
  <c r="K23" i="24"/>
  <c r="K24" i="24"/>
  <c r="K13" i="24"/>
  <c r="K17" i="24"/>
  <c r="K15" i="24"/>
  <c r="K22" i="24"/>
  <c r="K12" i="24"/>
  <c r="K5" i="24"/>
  <c r="K9" i="24"/>
  <c r="K6" i="24"/>
  <c r="K7" i="24"/>
  <c r="K26" i="24"/>
  <c r="K10" i="24"/>
  <c r="K18" i="24"/>
  <c r="K28" i="24"/>
  <c r="K16" i="24"/>
  <c r="K27" i="24"/>
  <c r="K20" i="24"/>
  <c r="K25" i="24"/>
  <c r="J48" i="38" l="1"/>
  <c r="J58" i="38"/>
  <c r="J56" i="38"/>
  <c r="O42" i="38"/>
  <c r="J54" i="38"/>
  <c r="L54" i="38"/>
  <c r="R44" i="38"/>
  <c r="R52" i="38"/>
  <c r="J44" i="38"/>
  <c r="J52" i="38"/>
  <c r="J46" i="38"/>
  <c r="L46" i="38"/>
  <c r="J42" i="38"/>
  <c r="O40" i="38"/>
  <c r="O50" i="38"/>
  <c r="O48" i="38"/>
  <c r="O58" i="38"/>
  <c r="J40" i="38"/>
  <c r="O56" i="38"/>
  <c r="L4" i="38"/>
  <c r="O20" i="38"/>
  <c r="J4" i="38"/>
  <c r="O38" i="38"/>
  <c r="J18" i="38"/>
  <c r="L8" i="38"/>
  <c r="J8" i="38"/>
  <c r="O34" i="38"/>
  <c r="R14" i="38"/>
  <c r="J16" i="38"/>
  <c r="L24" i="38"/>
  <c r="J24" i="38"/>
  <c r="J20" i="38"/>
  <c r="J12" i="38"/>
  <c r="L12" i="38"/>
  <c r="M40" i="38" s="1"/>
  <c r="L36" i="38"/>
  <c r="J36" i="38"/>
  <c r="J14" i="38"/>
  <c r="J34" i="38"/>
  <c r="O28" i="38"/>
  <c r="R6" i="38"/>
  <c r="R16" i="38"/>
  <c r="R26" i="38"/>
  <c r="J10" i="38"/>
  <c r="J28" i="38"/>
  <c r="J30" i="38"/>
  <c r="J38" i="38"/>
  <c r="J32" i="38"/>
  <c r="L32" i="38"/>
  <c r="J22" i="38"/>
  <c r="O10" i="38"/>
  <c r="J26" i="38"/>
  <c r="J6" i="38"/>
  <c r="R56" i="38" l="1"/>
  <c r="M48" i="38"/>
  <c r="R48" i="38"/>
  <c r="R40" i="38"/>
  <c r="R42" i="38"/>
  <c r="M52" i="38"/>
  <c r="M44" i="38"/>
  <c r="R58" i="38"/>
  <c r="R50" i="38"/>
  <c r="M42" i="38"/>
  <c r="M56" i="38"/>
  <c r="M58" i="38"/>
  <c r="M50" i="38"/>
  <c r="M46" i="38"/>
  <c r="O46" i="38"/>
  <c r="M54" i="38"/>
  <c r="O54" i="38"/>
  <c r="O4" i="38"/>
  <c r="M32" i="38"/>
  <c r="O32" i="38"/>
  <c r="R28" i="38"/>
  <c r="M20" i="38"/>
  <c r="M10" i="38"/>
  <c r="M28" i="38"/>
  <c r="M38" i="38"/>
  <c r="R20" i="38"/>
  <c r="R10" i="38"/>
  <c r="M36" i="38"/>
  <c r="O36" i="38"/>
  <c r="R34" i="38"/>
  <c r="R38" i="38"/>
  <c r="O12" i="38"/>
  <c r="M12" i="38"/>
  <c r="M24" i="38"/>
  <c r="O24" i="38"/>
  <c r="M34" i="38"/>
  <c r="M8" i="38"/>
  <c r="O8" i="38"/>
  <c r="M14" i="38"/>
  <c r="M16" i="38"/>
  <c r="M22" i="38"/>
  <c r="M18" i="38"/>
  <c r="M6" i="38"/>
  <c r="M4" i="38"/>
  <c r="M26" i="38"/>
  <c r="M30" i="38"/>
  <c r="C20" i="36"/>
  <c r="C10" i="36"/>
  <c r="C24" i="36"/>
  <c r="C3" i="36"/>
  <c r="C17" i="36"/>
  <c r="C19" i="36"/>
  <c r="C8" i="36"/>
  <c r="C16" i="36"/>
  <c r="C29" i="36"/>
  <c r="C13" i="36"/>
  <c r="C11" i="36"/>
  <c r="C28" i="36"/>
  <c r="C27" i="36"/>
  <c r="C5" i="36"/>
  <c r="C9" i="36"/>
  <c r="C23" i="36"/>
  <c r="C15" i="36"/>
  <c r="C14" i="36"/>
  <c r="C26" i="36"/>
  <c r="C7" i="36"/>
  <c r="C6" i="36"/>
  <c r="C22" i="36"/>
  <c r="C25" i="36"/>
  <c r="C4" i="36"/>
  <c r="C21" i="36"/>
  <c r="C18" i="36"/>
  <c r="C12" i="36"/>
  <c r="P52" i="38" l="1"/>
  <c r="P44" i="38"/>
  <c r="S56" i="38"/>
  <c r="P54" i="38"/>
  <c r="R54" i="38"/>
  <c r="P58" i="38"/>
  <c r="P42" i="38"/>
  <c r="P48" i="38"/>
  <c r="P56" i="38"/>
  <c r="S40" i="38"/>
  <c r="P46" i="38"/>
  <c r="R46" i="38"/>
  <c r="P50" i="38"/>
  <c r="P40" i="38"/>
  <c r="R4" i="38"/>
  <c r="P38" i="38"/>
  <c r="R36" i="38"/>
  <c r="S48" i="38" s="1"/>
  <c r="P36" i="38"/>
  <c r="R32" i="38"/>
  <c r="P32" i="38"/>
  <c r="P28" i="38"/>
  <c r="P12" i="38"/>
  <c r="R12" i="38"/>
  <c r="R8" i="38"/>
  <c r="S42" i="38" s="1"/>
  <c r="P8" i="38"/>
  <c r="P4" i="38"/>
  <c r="P16" i="38"/>
  <c r="P18" i="38"/>
  <c r="P6" i="38"/>
  <c r="P26" i="38"/>
  <c r="P22" i="38"/>
  <c r="P14" i="38"/>
  <c r="P30" i="38"/>
  <c r="P24" i="38"/>
  <c r="R24" i="38"/>
  <c r="P34" i="38"/>
  <c r="P10" i="38"/>
  <c r="P20" i="38"/>
  <c r="F9" i="12"/>
  <c r="H9" i="12" s="1"/>
  <c r="F17" i="12"/>
  <c r="F14" i="12"/>
  <c r="H14" i="12" s="1"/>
  <c r="F8" i="12"/>
  <c r="H8" i="12" s="1"/>
  <c r="F7" i="12"/>
  <c r="H7" i="12" s="1"/>
  <c r="F5" i="12"/>
  <c r="H5" i="12" s="1"/>
  <c r="F20" i="12"/>
  <c r="H20" i="12" s="1"/>
  <c r="F22" i="12"/>
  <c r="F12" i="12"/>
  <c r="H16" i="12"/>
  <c r="H10" i="12"/>
  <c r="H17" i="12"/>
  <c r="H22" i="12"/>
  <c r="H12" i="12"/>
  <c r="F6" i="12"/>
  <c r="H6" i="12" s="1"/>
  <c r="F15" i="12"/>
  <c r="H15" i="12" s="1"/>
  <c r="F11" i="12"/>
  <c r="H11" i="12" s="1"/>
  <c r="F16" i="12"/>
  <c r="F18" i="12"/>
  <c r="H18" i="12" s="1"/>
  <c r="F19" i="12"/>
  <c r="H19" i="12" s="1"/>
  <c r="F13" i="12"/>
  <c r="H13" i="12" s="1"/>
  <c r="F10" i="12"/>
  <c r="F21" i="12"/>
  <c r="H21" i="12" s="1"/>
  <c r="R33" i="35"/>
  <c r="S33" i="35" s="1"/>
  <c r="M33" i="35"/>
  <c r="R32" i="35"/>
  <c r="M32" i="35"/>
  <c r="R31" i="35"/>
  <c r="M31" i="35"/>
  <c r="R30" i="35"/>
  <c r="M30" i="35"/>
  <c r="R29" i="35"/>
  <c r="M29" i="35"/>
  <c r="R28" i="35"/>
  <c r="M28" i="35"/>
  <c r="R27" i="35"/>
  <c r="M27" i="35"/>
  <c r="R26" i="35"/>
  <c r="M26" i="35"/>
  <c r="R25" i="35"/>
  <c r="M25" i="35"/>
  <c r="R24" i="35"/>
  <c r="M24" i="35"/>
  <c r="R23" i="35"/>
  <c r="M23" i="35"/>
  <c r="R22" i="35"/>
  <c r="M22" i="35"/>
  <c r="R21" i="35"/>
  <c r="M21" i="35"/>
  <c r="R20" i="35"/>
  <c r="M20" i="35"/>
  <c r="R19" i="35"/>
  <c r="M19" i="35"/>
  <c r="R18" i="35"/>
  <c r="M18" i="35"/>
  <c r="R9" i="35"/>
  <c r="M9" i="35"/>
  <c r="R17" i="35"/>
  <c r="M17" i="35"/>
  <c r="R16" i="35"/>
  <c r="M16" i="35"/>
  <c r="R15" i="35"/>
  <c r="M15" i="35"/>
  <c r="R14" i="35"/>
  <c r="S14" i="35" s="1"/>
  <c r="M14" i="35"/>
  <c r="R13" i="35"/>
  <c r="M13" i="35"/>
  <c r="R12" i="35"/>
  <c r="M12" i="35"/>
  <c r="R11" i="35"/>
  <c r="M11" i="35"/>
  <c r="R10" i="35"/>
  <c r="M10" i="35"/>
  <c r="R8" i="35"/>
  <c r="M8" i="35"/>
  <c r="R7" i="35"/>
  <c r="M7" i="35"/>
  <c r="R6" i="35"/>
  <c r="M6" i="35"/>
  <c r="R5" i="35"/>
  <c r="M5" i="35"/>
  <c r="R4" i="35"/>
  <c r="M4" i="35"/>
  <c r="S50" i="38" l="1"/>
  <c r="S46" i="38"/>
  <c r="S54" i="38"/>
  <c r="S52" i="38"/>
  <c r="S44" i="38"/>
  <c r="S58" i="38"/>
  <c r="S8" i="38"/>
  <c r="S26" i="38"/>
  <c r="S4" i="38"/>
  <c r="S16" i="38"/>
  <c r="S30" i="38"/>
  <c r="S14" i="38"/>
  <c r="S18" i="38"/>
  <c r="S6" i="38"/>
  <c r="S22" i="38"/>
  <c r="S20" i="38"/>
  <c r="S12" i="38"/>
  <c r="S38" i="38"/>
  <c r="S32" i="38"/>
  <c r="S10" i="38"/>
  <c r="S34" i="38"/>
  <c r="S28" i="38"/>
  <c r="S24" i="38"/>
  <c r="S36" i="38"/>
  <c r="S6" i="35"/>
  <c r="S8" i="35"/>
  <c r="S26" i="35"/>
  <c r="S28" i="35"/>
  <c r="S5" i="35"/>
  <c r="S10" i="35"/>
  <c r="S16" i="35"/>
  <c r="S19" i="35"/>
  <c r="S21" i="35"/>
  <c r="S25" i="35"/>
  <c r="S29" i="35"/>
  <c r="S11" i="35"/>
  <c r="S13" i="35"/>
  <c r="S23" i="35"/>
  <c r="S30" i="35"/>
  <c r="S32" i="35"/>
  <c r="S7" i="35"/>
  <c r="S15" i="35"/>
  <c r="S17" i="35"/>
  <c r="S18" i="35"/>
  <c r="S20" i="35"/>
  <c r="S27" i="35"/>
  <c r="S4" i="35"/>
  <c r="S12" i="35"/>
  <c r="S9" i="35"/>
  <c r="S22" i="35"/>
  <c r="S24" i="35"/>
  <c r="S31" i="35"/>
</calcChain>
</file>

<file path=xl/sharedStrings.xml><?xml version="1.0" encoding="utf-8"?>
<sst xmlns="http://schemas.openxmlformats.org/spreadsheetml/2006/main" count="625" uniqueCount="171">
  <si>
    <t>Jaanikese JS</t>
  </si>
  <si>
    <t>Voose JS</t>
  </si>
  <si>
    <t>Avinurme JS</t>
  </si>
  <si>
    <t>Vormsi JS</t>
  </si>
  <si>
    <t>Peibutamine</t>
  </si>
  <si>
    <t>LKL</t>
  </si>
  <si>
    <t>Massu JS</t>
  </si>
  <si>
    <t>Põltsamaa JS</t>
  </si>
  <si>
    <t>Tori-Sindi JS</t>
  </si>
  <si>
    <t>Kokku</t>
  </si>
  <si>
    <t>Laskmine</t>
  </si>
  <si>
    <t>Koht</t>
  </si>
  <si>
    <t xml:space="preserve">             Küsimused</t>
  </si>
  <si>
    <t>Punkte</t>
  </si>
  <si>
    <t>Koha-</t>
  </si>
  <si>
    <t>CSP</t>
  </si>
  <si>
    <t>Kutse-</t>
  </si>
  <si>
    <t>meisterlikkus</t>
  </si>
  <si>
    <t>Jahisarve</t>
  </si>
  <si>
    <t>puhumine</t>
  </si>
  <si>
    <t>Juhtide</t>
  </si>
  <si>
    <t>Jahijutt</t>
  </si>
  <si>
    <t>Kokandus-</t>
  </si>
  <si>
    <t>Kehtna JK</t>
  </si>
  <si>
    <t>Rahnoja JS</t>
  </si>
  <si>
    <t>Rakvere JK</t>
  </si>
  <si>
    <t>Tihemetsa JS</t>
  </si>
  <si>
    <t>Kiviõli JS</t>
  </si>
  <si>
    <t>Läänemaa</t>
  </si>
  <si>
    <t>Võistkond</t>
  </si>
  <si>
    <t>Kokandus</t>
  </si>
  <si>
    <t>JÜ Nugis</t>
  </si>
  <si>
    <t>Järvamaa</t>
  </si>
  <si>
    <t>Hiiumaa</t>
  </si>
  <si>
    <t>Are JS</t>
  </si>
  <si>
    <t>Harju JK</t>
  </si>
  <si>
    <t>Järvamaa JK</t>
  </si>
  <si>
    <t>Keila JS</t>
  </si>
  <si>
    <t>Kullavere JÜ</t>
  </si>
  <si>
    <t>Tartu JK</t>
  </si>
  <si>
    <t>võistlus</t>
  </si>
  <si>
    <t>Esindab JÜ</t>
  </si>
  <si>
    <t>JÜ / JS</t>
  </si>
  <si>
    <t>Haapsalu JS</t>
  </si>
  <si>
    <t>Valgamaa</t>
  </si>
  <si>
    <t>Pärnumaa</t>
  </si>
  <si>
    <t>Elva JS</t>
  </si>
  <si>
    <t>Laane JS</t>
  </si>
  <si>
    <t>Viktoriin</t>
  </si>
  <si>
    <t>kokku</t>
  </si>
  <si>
    <t>Hiiumaa JS</t>
  </si>
  <si>
    <t>Kaiu JK</t>
  </si>
  <si>
    <t>Maakondade virtuaalne arvestus</t>
  </si>
  <si>
    <t>Kutsemeisterlikkuse võistlus</t>
  </si>
  <si>
    <t>Valgu JMS</t>
  </si>
  <si>
    <t>Viljandimaa JML</t>
  </si>
  <si>
    <t>Padise JMS</t>
  </si>
  <si>
    <t>Nahe JS</t>
  </si>
  <si>
    <t>Saarte JMS</t>
  </si>
  <si>
    <t>Ida-Viru JMS</t>
  </si>
  <si>
    <t>Pärnumaa JML</t>
  </si>
  <si>
    <t>Massiaru JS</t>
  </si>
  <si>
    <t>Meeksi JS</t>
  </si>
  <si>
    <t>Tallinna JMS</t>
  </si>
  <si>
    <t>JS Gustav</t>
  </si>
  <si>
    <t>Järvselja JS</t>
  </si>
  <si>
    <t>Võrumaa JMS</t>
  </si>
  <si>
    <t>JÜ</t>
  </si>
  <si>
    <t>JS</t>
  </si>
  <si>
    <t>Raplamaa</t>
  </si>
  <si>
    <t>Võrumaa</t>
  </si>
  <si>
    <t>Põlva JS</t>
  </si>
  <si>
    <t>Jahisarve puhumine</t>
  </si>
  <si>
    <t>Mõniste JS</t>
  </si>
  <si>
    <t>punkte</t>
  </si>
  <si>
    <t>Saaremaa</t>
  </si>
  <si>
    <t>Tartumaa</t>
  </si>
  <si>
    <t>Ida-Virumaa</t>
  </si>
  <si>
    <t>Viljandimaa</t>
  </si>
  <si>
    <t>Põlvamaa</t>
  </si>
  <si>
    <t>Harjumaa</t>
  </si>
  <si>
    <t>Lääne-Virumaa</t>
  </si>
  <si>
    <t>Jõgevamaa</t>
  </si>
  <si>
    <t>JÜ Nugrits</t>
  </si>
  <si>
    <t>Koperatiivi JS</t>
  </si>
  <si>
    <t>Lepistu JS</t>
  </si>
  <si>
    <t>Võru JS</t>
  </si>
  <si>
    <t>Krabi JS</t>
  </si>
  <si>
    <t>Sõmerpalu JS</t>
  </si>
  <si>
    <t>Kunda JK</t>
  </si>
  <si>
    <t>MTÜ Rimmu Kütid</t>
  </si>
  <si>
    <t>Nõmmküla JS</t>
  </si>
  <si>
    <t>Kiltsi JS</t>
  </si>
  <si>
    <t>Kose JS</t>
  </si>
  <si>
    <t>Rakke JK</t>
  </si>
  <si>
    <t>Simuna JK</t>
  </si>
  <si>
    <t>Väimela JK</t>
  </si>
  <si>
    <t>Koef</t>
  </si>
  <si>
    <t>Võrumaa JML</t>
  </si>
  <si>
    <t>Võiskond</t>
  </si>
  <si>
    <t>Lood</t>
  </si>
  <si>
    <t>Punkte kokku</t>
  </si>
  <si>
    <t>Kohapunkte</t>
  </si>
  <si>
    <t>EJS XXXV kokkutuleku viktoriini tulemused. 11.07 2015, Kunda Lammasmäel</t>
  </si>
  <si>
    <t>HAAPSALU JAHISELTS</t>
  </si>
  <si>
    <t>HARJU JAHINDUSKLUBI</t>
  </si>
  <si>
    <t>HIIUMAA JAHIMEESTE SELTS</t>
  </si>
  <si>
    <t>IDA-VIRU JAHIMEESTE SELTS</t>
  </si>
  <si>
    <t>JAANIKESE JAHINDUS</t>
  </si>
  <si>
    <t>JAHIÜHISTU NUGIS</t>
  </si>
  <si>
    <t>JÄRVSELJA JAHISELTS</t>
  </si>
  <si>
    <t>JÜ NUGRITS</t>
  </si>
  <si>
    <t>KAIU JAHINDUSKLUBI</t>
  </si>
  <si>
    <t>KEHTNA JAHINDUSKLUBI</t>
  </si>
  <si>
    <t>KEILA JAHISELTS</t>
  </si>
  <si>
    <t>KULLAVERE JÜ</t>
  </si>
  <si>
    <t>KUNDA JAHINDUSKLUBI</t>
  </si>
  <si>
    <t>LEPISTU JAHTKOND</t>
  </si>
  <si>
    <t>MASSIARU JAHISELTS</t>
  </si>
  <si>
    <t>MASSU JAHISELTS</t>
  </si>
  <si>
    <t>NAHE JAHISELTS</t>
  </si>
  <si>
    <t>PADISE JAHIMEESTE SELTS</t>
  </si>
  <si>
    <t>PÕLTSAMAA JAHISELTS</t>
  </si>
  <si>
    <t>PÕLVA JAHISELTS</t>
  </si>
  <si>
    <t>PÄRNUMAA JAHIMEESTE LIIT</t>
  </si>
  <si>
    <t>RIMMU KÜTID</t>
  </si>
  <si>
    <t>SAARTE JAHIMEESTE SELTS</t>
  </si>
  <si>
    <t>TALLINNA JAHIMEESTE SELTS</t>
  </si>
  <si>
    <t>VALGU JAHIMEESTE SELTS</t>
  </si>
  <si>
    <t>VILJANDI JAHIMEESTE LIIT</t>
  </si>
  <si>
    <t>VORMSI JAHISELTS</t>
  </si>
  <si>
    <t>Jrk</t>
  </si>
  <si>
    <t>Välimus</t>
  </si>
  <si>
    <t>Maitse</t>
  </si>
  <si>
    <t>Pärnu JML</t>
  </si>
  <si>
    <t>Kullavere JS</t>
  </si>
  <si>
    <t>Viljandi JML</t>
  </si>
  <si>
    <t>Valgu JS</t>
  </si>
  <si>
    <t>Laatre JS</t>
  </si>
  <si>
    <t xml:space="preserve"> Tulemus</t>
  </si>
  <si>
    <t xml:space="preserve"> Koht</t>
  </si>
  <si>
    <t xml:space="preserve"> Punkte</t>
  </si>
  <si>
    <t>KOKKU</t>
  </si>
  <si>
    <t xml:space="preserve">Hiiumaa </t>
  </si>
  <si>
    <t>Padise JS</t>
  </si>
  <si>
    <t>EJS XXXV kokkutuleku juhtide võistluse tulemused. 12.07 2015, Kunda Lammasmäel</t>
  </si>
  <si>
    <t>Küsimused</t>
  </si>
  <si>
    <t>GPS</t>
  </si>
  <si>
    <t>Ümberlaskmine</t>
  </si>
  <si>
    <t>Kiirem laskmisaeg +1</t>
  </si>
  <si>
    <t>TARTU JAHINDUSKLUBI</t>
  </si>
  <si>
    <t>(3+1)</t>
  </si>
  <si>
    <t>(1+1)</t>
  </si>
  <si>
    <t>VÕRU JAHTKOND</t>
  </si>
  <si>
    <t>ARE JAHISELTS</t>
  </si>
  <si>
    <t>KILTSI JAHISELTS</t>
  </si>
  <si>
    <t xml:space="preserve"> </t>
  </si>
  <si>
    <t>RAKVERE JAHINDUSKLUBI</t>
  </si>
  <si>
    <t xml:space="preserve">Põdra peibutamine </t>
  </si>
  <si>
    <t>Loosi nr</t>
  </si>
  <si>
    <t>Jahiselts</t>
  </si>
  <si>
    <t>Võistleja</t>
  </si>
  <si>
    <t>Lisap.riiet</t>
  </si>
  <si>
    <t>I voor</t>
  </si>
  <si>
    <t>JS kokku</t>
  </si>
  <si>
    <t>II voor</t>
  </si>
  <si>
    <t>III voor</t>
  </si>
  <si>
    <t>IV voor</t>
  </si>
  <si>
    <t>V voor</t>
  </si>
  <si>
    <t>Ida-Viru/Kiviõli</t>
  </si>
  <si>
    <t>Ruusmäe 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</si>
</sst>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"/>
    </font>
    <font>
      <b/>
      <sz val="10"/>
      <color indexed="12"/>
      <name val="Times"/>
    </font>
    <font>
      <b/>
      <sz val="6"/>
      <name val="Arial"/>
      <family val="2"/>
      <charset val="186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20"/>
      <name val="Arial"/>
      <family val="2"/>
    </font>
    <font>
      <b/>
      <sz val="24"/>
      <name val="Arial"/>
      <family val="2"/>
      <charset val="186"/>
    </font>
    <font>
      <sz val="24"/>
      <name val="Arial"/>
      <family val="2"/>
      <charset val="186"/>
    </font>
    <font>
      <b/>
      <sz val="28"/>
      <name val="Arial"/>
      <family val="2"/>
      <charset val="186"/>
    </font>
    <font>
      <sz val="10"/>
      <name val="Verdana"/>
      <family val="2"/>
      <charset val="186"/>
    </font>
    <font>
      <sz val="16"/>
      <name val="Verdana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0"/>
      <color indexed="12"/>
      <name val="Times"/>
    </font>
    <font>
      <sz val="10"/>
      <name val="Times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20"/>
      <name val="Arial"/>
      <family val="2"/>
      <charset val="186"/>
    </font>
    <font>
      <b/>
      <sz val="20"/>
      <color rgb="FF0070C0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sz val="12"/>
      <color rgb="FF0070C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86"/>
      <scheme val="major"/>
    </font>
    <font>
      <b/>
      <sz val="11"/>
      <color theme="1"/>
      <name val="Cambria"/>
      <family val="1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2"/>
      <color indexed="12"/>
      <name val="Arial"/>
      <family val="2"/>
    </font>
    <font>
      <b/>
      <sz val="9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7" applyNumberFormat="0" applyFill="0" applyAlignment="0" applyProtection="0"/>
    <xf numFmtId="0" fontId="23" fillId="23" borderId="0" applyNumberFormat="0" applyBorder="0" applyAlignment="0" applyProtection="0"/>
    <xf numFmtId="0" fontId="45" fillId="0" borderId="0"/>
    <xf numFmtId="0" fontId="6" fillId="0" borderId="0"/>
    <xf numFmtId="0" fontId="33" fillId="22" borderId="8" applyNumberFormat="0" applyFont="0" applyAlignment="0" applyProtection="0"/>
    <xf numFmtId="0" fontId="25" fillId="20" borderId="9" applyNumberFormat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62" fillId="0" borderId="0"/>
  </cellStyleXfs>
  <cellXfs count="361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38" applyFont="1" applyBorder="1"/>
    <xf numFmtId="0" fontId="14" fillId="0" borderId="0" xfId="38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34" fillId="0" borderId="31" xfId="0" applyFont="1" applyFill="1" applyBorder="1" applyAlignment="1">
      <alignment vertical="top" wrapText="1"/>
    </xf>
    <xf numFmtId="0" fontId="9" fillId="0" borderId="32" xfId="0" applyFont="1" applyFill="1" applyBorder="1"/>
    <xf numFmtId="0" fontId="35" fillId="0" borderId="31" xfId="0" applyFont="1" applyFill="1" applyBorder="1" applyAlignment="1">
      <alignment vertical="top" wrapText="1"/>
    </xf>
    <xf numFmtId="0" fontId="34" fillId="0" borderId="33" xfId="0" applyFont="1" applyFill="1" applyBorder="1" applyAlignment="1">
      <alignment vertical="top" wrapText="1"/>
    </xf>
    <xf numFmtId="0" fontId="10" fillId="0" borderId="0" xfId="0" applyFont="1" applyFill="1"/>
    <xf numFmtId="0" fontId="34" fillId="0" borderId="34" xfId="0" applyFont="1" applyFill="1" applyBorder="1" applyAlignment="1">
      <alignment vertical="top" wrapText="1"/>
    </xf>
    <xf numFmtId="0" fontId="8" fillId="0" borderId="0" xfId="38" applyFont="1" applyBorder="1"/>
    <xf numFmtId="0" fontId="8" fillId="0" borderId="0" xfId="38" applyFont="1" applyBorder="1" applyAlignment="1">
      <alignment horizontal="right"/>
    </xf>
    <xf numFmtId="0" fontId="8" fillId="0" borderId="0" xfId="38" applyFont="1" applyBorder="1" applyAlignment="1">
      <alignment horizontal="center"/>
    </xf>
    <xf numFmtId="0" fontId="37" fillId="0" borderId="0" xfId="38" applyFont="1" applyBorder="1" applyAlignment="1">
      <alignment horizontal="left"/>
    </xf>
    <xf numFmtId="0" fontId="38" fillId="0" borderId="0" xfId="0" applyFont="1"/>
    <xf numFmtId="0" fontId="38" fillId="0" borderId="0" xfId="38" applyFont="1" applyBorder="1"/>
    <xf numFmtId="0" fontId="9" fillId="0" borderId="41" xfId="0" applyFont="1" applyFill="1" applyBorder="1"/>
    <xf numFmtId="0" fontId="9" fillId="0" borderId="44" xfId="0" applyFont="1" applyFill="1" applyBorder="1" applyAlignment="1">
      <alignment horizontal="center"/>
    </xf>
    <xf numFmtId="0" fontId="34" fillId="0" borderId="49" xfId="0" applyFont="1" applyFill="1" applyBorder="1" applyAlignment="1">
      <alignment vertical="top" wrapText="1"/>
    </xf>
    <xf numFmtId="0" fontId="7" fillId="0" borderId="34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4" fillId="0" borderId="39" xfId="0" applyFont="1" applyFill="1" applyBorder="1" applyAlignment="1">
      <alignment vertical="top" wrapText="1"/>
    </xf>
    <xf numFmtId="0" fontId="42" fillId="0" borderId="0" xfId="38" applyFont="1" applyBorder="1" applyAlignment="1">
      <alignment horizontal="left"/>
    </xf>
    <xf numFmtId="0" fontId="41" fillId="0" borderId="0" xfId="38" applyFont="1" applyBorder="1" applyAlignment="1">
      <alignment horizontal="left"/>
    </xf>
    <xf numFmtId="0" fontId="38" fillId="0" borderId="33" xfId="38" applyFont="1" applyBorder="1" applyAlignment="1">
      <alignment horizontal="center"/>
    </xf>
    <xf numFmtId="0" fontId="34" fillId="0" borderId="63" xfId="0" applyFont="1" applyFill="1" applyBorder="1" applyAlignment="1">
      <alignment vertical="top" wrapText="1"/>
    </xf>
    <xf numFmtId="0" fontId="3" fillId="0" borderId="0" xfId="38" applyFont="1" applyBorder="1"/>
    <xf numFmtId="0" fontId="3" fillId="0" borderId="0" xfId="38" applyFont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34" xfId="38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0" xfId="0" applyFont="1"/>
    <xf numFmtId="0" fontId="43" fillId="0" borderId="31" xfId="38" applyFont="1" applyBorder="1" applyAlignment="1">
      <alignment horizontal="center"/>
    </xf>
    <xf numFmtId="0" fontId="43" fillId="0" borderId="59" xfId="38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4" fillId="0" borderId="0" xfId="38" applyFont="1" applyBorder="1" applyAlignment="1">
      <alignment horizontal="left"/>
    </xf>
    <xf numFmtId="0" fontId="40" fillId="0" borderId="0" xfId="37" applyFont="1"/>
    <xf numFmtId="0" fontId="46" fillId="0" borderId="0" xfId="37" applyFont="1"/>
    <xf numFmtId="0" fontId="5" fillId="0" borderId="0" xfId="37" applyFont="1" applyAlignment="1">
      <alignment horizontal="center"/>
    </xf>
    <xf numFmtId="0" fontId="45" fillId="0" borderId="0" xfId="37"/>
    <xf numFmtId="0" fontId="4" fillId="0" borderId="51" xfId="37" applyFont="1" applyBorder="1" applyAlignment="1">
      <alignment horizontal="center"/>
    </xf>
    <xf numFmtId="0" fontId="5" fillId="0" borderId="25" xfId="37" applyFont="1" applyBorder="1" applyAlignment="1">
      <alignment horizontal="center"/>
    </xf>
    <xf numFmtId="0" fontId="5" fillId="0" borderId="12" xfId="37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4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44" xfId="0" applyFont="1" applyFill="1" applyBorder="1" applyAlignment="1">
      <alignment horizontal="center" wrapText="1"/>
    </xf>
    <xf numFmtId="0" fontId="49" fillId="0" borderId="39" xfId="0" applyFont="1" applyFill="1" applyBorder="1" applyAlignment="1">
      <alignment horizontal="center" vertical="top" wrapText="1"/>
    </xf>
    <xf numFmtId="0" fontId="49" fillId="0" borderId="31" xfId="0" applyFont="1" applyFill="1" applyBorder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top" wrapText="1"/>
    </xf>
    <xf numFmtId="0" fontId="50" fillId="0" borderId="31" xfId="0" applyFont="1" applyFill="1" applyBorder="1" applyAlignment="1">
      <alignment horizontal="center" vertical="top" wrapText="1"/>
    </xf>
    <xf numFmtId="0" fontId="50" fillId="0" borderId="49" xfId="0" applyFont="1" applyFill="1" applyBorder="1" applyAlignment="1">
      <alignment horizontal="center" vertical="top" wrapText="1"/>
    </xf>
    <xf numFmtId="0" fontId="50" fillId="0" borderId="33" xfId="0" applyFont="1" applyFill="1" applyBorder="1" applyAlignment="1">
      <alignment horizontal="center" vertical="top" wrapText="1"/>
    </xf>
    <xf numFmtId="0" fontId="51" fillId="0" borderId="31" xfId="0" applyFont="1" applyFill="1" applyBorder="1" applyAlignment="1">
      <alignment wrapText="1"/>
    </xf>
    <xf numFmtId="0" fontId="51" fillId="0" borderId="49" xfId="0" applyFont="1" applyFill="1" applyBorder="1" applyAlignment="1">
      <alignment wrapText="1"/>
    </xf>
    <xf numFmtId="0" fontId="51" fillId="0" borderId="33" xfId="0" applyFont="1" applyFill="1" applyBorder="1" applyAlignment="1">
      <alignment wrapText="1"/>
    </xf>
    <xf numFmtId="0" fontId="52" fillId="0" borderId="39" xfId="0" applyFont="1" applyFill="1" applyBorder="1" applyAlignment="1">
      <alignment wrapText="1"/>
    </xf>
    <xf numFmtId="0" fontId="52" fillId="0" borderId="31" xfId="0" applyFont="1" applyFill="1" applyBorder="1" applyAlignment="1">
      <alignment wrapText="1"/>
    </xf>
    <xf numFmtId="0" fontId="51" fillId="0" borderId="34" xfId="0" applyFont="1" applyFill="1" applyBorder="1" applyAlignment="1">
      <alignment wrapText="1"/>
    </xf>
    <xf numFmtId="0" fontId="52" fillId="0" borderId="63" xfId="0" applyFont="1" applyFill="1" applyBorder="1" applyAlignment="1">
      <alignment wrapText="1"/>
    </xf>
    <xf numFmtId="0" fontId="49" fillId="0" borderId="63" xfId="0" applyFont="1" applyFill="1" applyBorder="1" applyAlignment="1">
      <alignment horizontal="center" vertical="top" wrapText="1"/>
    </xf>
    <xf numFmtId="0" fontId="48" fillId="0" borderId="38" xfId="0" applyFont="1" applyFill="1" applyBorder="1" applyAlignment="1">
      <alignment horizontal="center"/>
    </xf>
    <xf numFmtId="0" fontId="9" fillId="0" borderId="11" xfId="0" applyFont="1" applyFill="1" applyBorder="1"/>
    <xf numFmtId="0" fontId="48" fillId="0" borderId="40" xfId="0" applyFont="1" applyFill="1" applyBorder="1" applyAlignment="1">
      <alignment horizontal="center"/>
    </xf>
    <xf numFmtId="0" fontId="9" fillId="0" borderId="42" xfId="0" applyFont="1" applyFill="1" applyBorder="1"/>
    <xf numFmtId="0" fontId="11" fillId="0" borderId="43" xfId="0" applyFont="1" applyFill="1" applyBorder="1" applyAlignment="1">
      <alignment horizontal="center" textRotation="255"/>
    </xf>
    <xf numFmtId="0" fontId="11" fillId="0" borderId="46" xfId="0" applyFont="1" applyFill="1" applyBorder="1" applyAlignment="1">
      <alignment horizontal="center" textRotation="255"/>
    </xf>
    <xf numFmtId="0" fontId="15" fillId="0" borderId="47" xfId="0" applyFont="1" applyFill="1" applyBorder="1" applyAlignment="1">
      <alignment horizontal="center" textRotation="255"/>
    </xf>
    <xf numFmtId="0" fontId="15" fillId="0" borderId="48" xfId="0" applyFont="1" applyFill="1" applyBorder="1" applyAlignment="1">
      <alignment textRotation="255"/>
    </xf>
    <xf numFmtId="0" fontId="4" fillId="0" borderId="3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6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4" fillId="0" borderId="50" xfId="37" applyFont="1" applyBorder="1" applyAlignment="1">
      <alignment horizontal="center"/>
    </xf>
    <xf numFmtId="0" fontId="5" fillId="0" borderId="24" xfId="37" applyFont="1" applyBorder="1" applyAlignment="1">
      <alignment horizontal="center"/>
    </xf>
    <xf numFmtId="0" fontId="5" fillId="0" borderId="16" xfId="37" applyFont="1" applyBorder="1" applyAlignment="1">
      <alignment horizontal="center"/>
    </xf>
    <xf numFmtId="0" fontId="4" fillId="0" borderId="53" xfId="37" applyFont="1" applyBorder="1" applyAlignment="1">
      <alignment horizontal="center"/>
    </xf>
    <xf numFmtId="0" fontId="4" fillId="0" borderId="39" xfId="37" applyFont="1" applyBorder="1" applyAlignment="1">
      <alignment horizontal="center"/>
    </xf>
    <xf numFmtId="0" fontId="4" fillId="0" borderId="49" xfId="37" applyFont="1" applyBorder="1" applyAlignment="1">
      <alignment horizontal="center"/>
    </xf>
    <xf numFmtId="0" fontId="5" fillId="0" borderId="39" xfId="37" applyFont="1" applyBorder="1" applyAlignment="1">
      <alignment horizontal="center"/>
    </xf>
    <xf numFmtId="0" fontId="5" fillId="0" borderId="31" xfId="37" applyFont="1" applyBorder="1" applyAlignment="1">
      <alignment horizontal="center"/>
    </xf>
    <xf numFmtId="0" fontId="5" fillId="0" borderId="27" xfId="37" applyFont="1" applyBorder="1" applyAlignment="1">
      <alignment horizontal="center"/>
    </xf>
    <xf numFmtId="0" fontId="5" fillId="0" borderId="17" xfId="37" applyFont="1" applyBorder="1" applyAlignment="1">
      <alignment horizontal="center"/>
    </xf>
    <xf numFmtId="0" fontId="4" fillId="0" borderId="54" xfId="37" applyFont="1" applyBorder="1" applyAlignment="1">
      <alignment horizontal="center"/>
    </xf>
    <xf numFmtId="0" fontId="5" fillId="0" borderId="28" xfId="37" applyFont="1" applyBorder="1" applyAlignment="1">
      <alignment horizontal="center"/>
    </xf>
    <xf numFmtId="0" fontId="5" fillId="0" borderId="23" xfId="37" applyFont="1" applyBorder="1" applyAlignment="1">
      <alignment horizontal="center"/>
    </xf>
    <xf numFmtId="0" fontId="4" fillId="0" borderId="29" xfId="37" applyFont="1" applyBorder="1" applyAlignment="1">
      <alignment horizontal="center"/>
    </xf>
    <xf numFmtId="0" fontId="4" fillId="0" borderId="71" xfId="37" applyFont="1" applyBorder="1" applyAlignment="1">
      <alignment horizontal="center"/>
    </xf>
    <xf numFmtId="0" fontId="5" fillId="0" borderId="29" xfId="37" applyFont="1" applyBorder="1" applyAlignment="1">
      <alignment horizontal="center"/>
    </xf>
    <xf numFmtId="0" fontId="5" fillId="0" borderId="30" xfId="37" applyFont="1" applyBorder="1" applyAlignment="1">
      <alignment horizontal="center"/>
    </xf>
    <xf numFmtId="0" fontId="5" fillId="0" borderId="33" xfId="37" applyFont="1" applyBorder="1" applyAlignment="1">
      <alignment horizontal="center"/>
    </xf>
    <xf numFmtId="0" fontId="54" fillId="0" borderId="32" xfId="37" applyFont="1" applyBorder="1" applyAlignment="1">
      <alignment horizontal="center"/>
    </xf>
    <xf numFmtId="0" fontId="54" fillId="0" borderId="39" xfId="37" applyFont="1" applyBorder="1" applyAlignment="1">
      <alignment horizontal="center"/>
    </xf>
    <xf numFmtId="0" fontId="54" fillId="0" borderId="31" xfId="37" applyFont="1" applyBorder="1" applyAlignment="1">
      <alignment horizontal="center"/>
    </xf>
    <xf numFmtId="0" fontId="54" fillId="0" borderId="33" xfId="37" applyFont="1" applyBorder="1" applyAlignment="1">
      <alignment horizontal="center"/>
    </xf>
    <xf numFmtId="0" fontId="35" fillId="0" borderId="6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51" fillId="0" borderId="39" xfId="44" applyFont="1" applyFill="1" applyBorder="1" applyAlignment="1">
      <alignment wrapText="1"/>
    </xf>
    <xf numFmtId="0" fontId="51" fillId="0" borderId="31" xfId="44" applyFont="1" applyFill="1" applyBorder="1" applyAlignment="1">
      <alignment wrapText="1"/>
    </xf>
    <xf numFmtId="0" fontId="52" fillId="0" borderId="31" xfId="44" applyFont="1" applyFill="1" applyBorder="1" applyAlignment="1">
      <alignment wrapText="1"/>
    </xf>
    <xf numFmtId="0" fontId="51" fillId="0" borderId="33" xfId="44" applyFont="1" applyFill="1" applyBorder="1" applyAlignment="1">
      <alignment wrapText="1"/>
    </xf>
    <xf numFmtId="0" fontId="5" fillId="0" borderId="18" xfId="37" applyFont="1" applyBorder="1" applyAlignment="1">
      <alignment horizontal="center"/>
    </xf>
    <xf numFmtId="0" fontId="5" fillId="0" borderId="13" xfId="37" applyFont="1" applyBorder="1" applyAlignment="1">
      <alignment horizontal="center"/>
    </xf>
    <xf numFmtId="0" fontId="5" fillId="0" borderId="37" xfId="37" applyFont="1" applyBorder="1" applyAlignment="1">
      <alignment horizontal="center"/>
    </xf>
    <xf numFmtId="0" fontId="5" fillId="0" borderId="19" xfId="37" applyFont="1" applyBorder="1" applyAlignment="1">
      <alignment horizontal="center"/>
    </xf>
    <xf numFmtId="0" fontId="5" fillId="0" borderId="55" xfId="37" applyFont="1" applyBorder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6" fillId="0" borderId="34" xfId="38" applyFont="1" applyBorder="1" applyAlignment="1">
      <alignment horizontal="center"/>
    </xf>
    <xf numFmtId="0" fontId="56" fillId="0" borderId="31" xfId="38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33" xfId="38" applyFont="1" applyBorder="1" applyAlignment="1">
      <alignment horizontal="center"/>
    </xf>
    <xf numFmtId="0" fontId="59" fillId="0" borderId="34" xfId="0" applyFont="1" applyFill="1" applyBorder="1" applyAlignment="1">
      <alignment wrapText="1"/>
    </xf>
    <xf numFmtId="0" fontId="60" fillId="0" borderId="31" xfId="0" applyFont="1" applyFill="1" applyBorder="1" applyAlignment="1">
      <alignment wrapText="1"/>
    </xf>
    <xf numFmtId="0" fontId="59" fillId="0" borderId="31" xfId="0" applyFont="1" applyFill="1" applyBorder="1" applyAlignment="1">
      <alignment wrapText="1"/>
    </xf>
    <xf numFmtId="0" fontId="59" fillId="0" borderId="33" xfId="0" applyFont="1" applyFill="1" applyBorder="1" applyAlignment="1">
      <alignment wrapText="1"/>
    </xf>
    <xf numFmtId="0" fontId="55" fillId="0" borderId="14" xfId="0" applyFont="1" applyFill="1" applyBorder="1" applyAlignment="1">
      <alignment horizontal="center" wrapText="1"/>
    </xf>
    <xf numFmtId="0" fontId="55" fillId="0" borderId="20" xfId="0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horizontal="center" wrapText="1"/>
    </xf>
    <xf numFmtId="0" fontId="13" fillId="0" borderId="43" xfId="38" applyFont="1" applyBorder="1" applyAlignment="1">
      <alignment horizontal="center"/>
    </xf>
    <xf numFmtId="0" fontId="13" fillId="0" borderId="44" xfId="38" applyFont="1" applyBorder="1" applyAlignment="1">
      <alignment horizontal="center"/>
    </xf>
    <xf numFmtId="0" fontId="59" fillId="0" borderId="34" xfId="0" applyFont="1" applyFill="1" applyBorder="1" applyAlignment="1">
      <alignment horizontal="center" wrapText="1"/>
    </xf>
    <xf numFmtId="0" fontId="60" fillId="0" borderId="31" xfId="0" applyFont="1" applyFill="1" applyBorder="1" applyAlignment="1">
      <alignment horizontal="center" wrapText="1"/>
    </xf>
    <xf numFmtId="0" fontId="59" fillId="0" borderId="31" xfId="0" applyFont="1" applyFill="1" applyBorder="1" applyAlignment="1">
      <alignment horizontal="center" wrapText="1"/>
    </xf>
    <xf numFmtId="0" fontId="59" fillId="0" borderId="33" xfId="0" applyFont="1" applyFill="1" applyBorder="1" applyAlignment="1">
      <alignment horizontal="center" wrapText="1"/>
    </xf>
    <xf numFmtId="164" fontId="55" fillId="0" borderId="72" xfId="0" applyNumberFormat="1" applyFont="1" applyFill="1" applyBorder="1" applyAlignment="1">
      <alignment horizontal="center" wrapText="1"/>
    </xf>
    <xf numFmtId="164" fontId="61" fillId="0" borderId="75" xfId="0" applyNumberFormat="1" applyFont="1" applyFill="1" applyBorder="1" applyAlignment="1">
      <alignment horizontal="center" wrapText="1"/>
    </xf>
    <xf numFmtId="164" fontId="55" fillId="0" borderId="75" xfId="0" applyNumberFormat="1" applyFont="1" applyFill="1" applyBorder="1" applyAlignment="1">
      <alignment horizontal="center" wrapText="1"/>
    </xf>
    <xf numFmtId="164" fontId="55" fillId="0" borderId="76" xfId="0" applyNumberFormat="1" applyFont="1" applyFill="1" applyBorder="1" applyAlignment="1">
      <alignment horizontal="center" wrapText="1"/>
    </xf>
    <xf numFmtId="0" fontId="40" fillId="0" borderId="35" xfId="38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0" xfId="38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63" fillId="0" borderId="0" xfId="45" applyFont="1" applyFill="1" applyAlignment="1">
      <alignment horizontal="center"/>
    </xf>
    <xf numFmtId="0" fontId="62" fillId="0" borderId="0" xfId="45" applyFill="1" applyAlignment="1">
      <alignment horizontal="center"/>
    </xf>
    <xf numFmtId="0" fontId="65" fillId="0" borderId="12" xfId="45" applyFont="1" applyFill="1" applyBorder="1" applyAlignment="1">
      <alignment horizontal="center"/>
    </xf>
    <xf numFmtId="0" fontId="62" fillId="0" borderId="12" xfId="45" applyFill="1" applyBorder="1" applyAlignment="1">
      <alignment horizontal="center"/>
    </xf>
    <xf numFmtId="0" fontId="62" fillId="0" borderId="0" xfId="45" applyFill="1"/>
    <xf numFmtId="0" fontId="65" fillId="0" borderId="12" xfId="45" applyFont="1" applyFill="1" applyBorder="1"/>
    <xf numFmtId="0" fontId="63" fillId="0" borderId="0" xfId="45" applyFont="1" applyFill="1"/>
    <xf numFmtId="0" fontId="64" fillId="0" borderId="0" xfId="45" applyFont="1" applyFill="1" applyAlignment="1">
      <alignment horizontal="center"/>
    </xf>
    <xf numFmtId="0" fontId="65" fillId="0" borderId="12" xfId="45" applyNumberFormat="1" applyFont="1" applyFill="1" applyBorder="1" applyAlignment="1">
      <alignment horizontal="center"/>
    </xf>
    <xf numFmtId="0" fontId="2" fillId="0" borderId="0" xfId="45" applyFont="1" applyFill="1"/>
    <xf numFmtId="0" fontId="65" fillId="0" borderId="0" xfId="45" applyFont="1" applyFill="1" applyAlignment="1">
      <alignment horizontal="center"/>
    </xf>
    <xf numFmtId="0" fontId="51" fillId="0" borderId="63" xfId="0" applyFont="1" applyFill="1" applyBorder="1" applyAlignment="1">
      <alignment wrapText="1"/>
    </xf>
    <xf numFmtId="0" fontId="50" fillId="0" borderId="63" xfId="0" applyFont="1" applyFill="1" applyBorder="1" applyAlignment="1">
      <alignment horizontal="center" vertical="top" wrapText="1"/>
    </xf>
    <xf numFmtId="0" fontId="39" fillId="0" borderId="44" xfId="38" applyFont="1" applyBorder="1" applyAlignment="1">
      <alignment horizontal="center"/>
    </xf>
    <xf numFmtId="0" fontId="38" fillId="0" borderId="34" xfId="38" applyFont="1" applyBorder="1" applyAlignment="1">
      <alignment horizontal="center"/>
    </xf>
    <xf numFmtId="0" fontId="38" fillId="0" borderId="31" xfId="38" applyFont="1" applyBorder="1" applyAlignment="1">
      <alignment horizontal="center"/>
    </xf>
    <xf numFmtId="0" fontId="39" fillId="0" borderId="43" xfId="38" applyFont="1" applyBorder="1" applyAlignment="1">
      <alignment horizontal="center"/>
    </xf>
    <xf numFmtId="0" fontId="38" fillId="0" borderId="58" xfId="38" applyFont="1" applyBorder="1" applyAlignment="1">
      <alignment horizontal="center"/>
    </xf>
    <xf numFmtId="0" fontId="38" fillId="0" borderId="56" xfId="38" applyFont="1" applyBorder="1" applyAlignment="1">
      <alignment horizontal="center"/>
    </xf>
    <xf numFmtId="0" fontId="38" fillId="0" borderId="57" xfId="38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62" xfId="38" applyFont="1" applyBorder="1" applyAlignment="1">
      <alignment horizontal="center"/>
    </xf>
    <xf numFmtId="0" fontId="39" fillId="0" borderId="81" xfId="38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9" fillId="0" borderId="82" xfId="38" applyFont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9" fillId="0" borderId="78" xfId="38" applyFont="1" applyBorder="1" applyAlignment="1">
      <alignment horizontal="center"/>
    </xf>
    <xf numFmtId="0" fontId="39" fillId="0" borderId="79" xfId="38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51" fillId="0" borderId="72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textRotation="255"/>
    </xf>
    <xf numFmtId="0" fontId="1" fillId="0" borderId="0" xfId="45" applyFont="1" applyBorder="1" applyAlignment="1">
      <alignment horizontal="center"/>
    </xf>
    <xf numFmtId="0" fontId="63" fillId="0" borderId="0" xfId="45" applyFont="1" applyBorder="1"/>
    <xf numFmtId="0" fontId="64" fillId="0" borderId="0" xfId="45" applyFont="1" applyBorder="1" applyAlignment="1">
      <alignment horizontal="center"/>
    </xf>
    <xf numFmtId="0" fontId="63" fillId="0" borderId="0" xfId="45" applyFont="1" applyBorder="1" applyAlignment="1">
      <alignment horizontal="center"/>
    </xf>
    <xf numFmtId="0" fontId="63" fillId="0" borderId="12" xfId="45" applyFont="1" applyBorder="1"/>
    <xf numFmtId="0" fontId="62" fillId="0" borderId="0" xfId="45"/>
    <xf numFmtId="0" fontId="1" fillId="0" borderId="12" xfId="45" applyFont="1" applyBorder="1" applyAlignment="1">
      <alignment horizontal="center"/>
    </xf>
    <xf numFmtId="0" fontId="65" fillId="0" borderId="12" xfId="45" applyFont="1" applyBorder="1" applyAlignment="1">
      <alignment horizontal="center"/>
    </xf>
    <xf numFmtId="0" fontId="65" fillId="0" borderId="12" xfId="45" applyNumberFormat="1" applyFont="1" applyBorder="1" applyAlignment="1">
      <alignment horizontal="center"/>
    </xf>
    <xf numFmtId="0" fontId="65" fillId="0" borderId="23" xfId="45" applyNumberFormat="1" applyFont="1" applyBorder="1" applyAlignment="1">
      <alignment horizontal="center"/>
    </xf>
    <xf numFmtId="0" fontId="62" fillId="0" borderId="12" xfId="45" applyBorder="1" applyAlignment="1">
      <alignment wrapText="1"/>
    </xf>
    <xf numFmtId="0" fontId="65" fillId="0" borderId="83" xfId="45" applyNumberFormat="1" applyFont="1" applyFill="1" applyBorder="1" applyAlignment="1">
      <alignment horizontal="center"/>
    </xf>
    <xf numFmtId="0" fontId="1" fillId="24" borderId="12" xfId="45" applyFont="1" applyFill="1" applyBorder="1" applyAlignment="1">
      <alignment horizontal="center"/>
    </xf>
    <xf numFmtId="0" fontId="65" fillId="24" borderId="12" xfId="45" applyFont="1" applyFill="1" applyBorder="1"/>
    <xf numFmtId="0" fontId="65" fillId="24" borderId="12" xfId="45" applyFont="1" applyFill="1" applyBorder="1" applyAlignment="1">
      <alignment horizontal="center"/>
    </xf>
    <xf numFmtId="0" fontId="62" fillId="24" borderId="12" xfId="45" applyFill="1" applyBorder="1" applyAlignment="1">
      <alignment horizontal="center"/>
    </xf>
    <xf numFmtId="0" fontId="62" fillId="24" borderId="23" xfId="45" applyFill="1" applyBorder="1" applyAlignment="1">
      <alignment horizontal="center"/>
    </xf>
    <xf numFmtId="0" fontId="62" fillId="0" borderId="12" xfId="45" applyBorder="1"/>
    <xf numFmtId="0" fontId="1" fillId="0" borderId="0" xfId="45" applyFont="1"/>
    <xf numFmtId="0" fontId="3" fillId="0" borderId="0" xfId="44"/>
    <xf numFmtId="0" fontId="3" fillId="0" borderId="0" xfId="44" applyAlignment="1">
      <alignment horizontal="center"/>
    </xf>
    <xf numFmtId="0" fontId="3" fillId="0" borderId="84" xfId="44" applyFont="1" applyBorder="1" applyAlignment="1">
      <alignment horizontal="center" wrapText="1"/>
    </xf>
    <xf numFmtId="0" fontId="3" fillId="0" borderId="84" xfId="44" applyFont="1" applyBorder="1"/>
    <xf numFmtId="0" fontId="3" fillId="0" borderId="84" xfId="44" applyFont="1" applyBorder="1" applyAlignment="1">
      <alignment horizontal="center"/>
    </xf>
    <xf numFmtId="0" fontId="3" fillId="0" borderId="84" xfId="44" applyBorder="1" applyAlignment="1">
      <alignment horizontal="center" vertical="center"/>
    </xf>
    <xf numFmtId="0" fontId="3" fillId="0" borderId="90" xfId="44" applyFont="1" applyBorder="1" applyAlignment="1">
      <alignment vertical="center"/>
    </xf>
    <xf numFmtId="0" fontId="3" fillId="0" borderId="88" xfId="44" applyBorder="1" applyAlignment="1">
      <alignment vertical="center"/>
    </xf>
    <xf numFmtId="0" fontId="67" fillId="0" borderId="86" xfId="44" applyFont="1" applyBorder="1" applyAlignment="1">
      <alignment vertical="center"/>
    </xf>
    <xf numFmtId="0" fontId="3" fillId="0" borderId="91" xfId="44" applyFont="1" applyBorder="1" applyAlignment="1">
      <alignment vertical="center"/>
    </xf>
    <xf numFmtId="0" fontId="3" fillId="0" borderId="89" xfId="44" applyBorder="1" applyAlignment="1">
      <alignment vertical="center"/>
    </xf>
    <xf numFmtId="0" fontId="67" fillId="0" borderId="87" xfId="44" applyFont="1" applyBorder="1" applyAlignment="1">
      <alignment vertical="center"/>
    </xf>
    <xf numFmtId="0" fontId="16" fillId="0" borderId="33" xfId="0" applyFont="1" applyFill="1" applyBorder="1" applyAlignment="1">
      <alignment horizontal="center"/>
    </xf>
    <xf numFmtId="0" fontId="35" fillId="0" borderId="39" xfId="0" applyFont="1" applyFill="1" applyBorder="1" applyAlignment="1">
      <alignment vertical="top" wrapText="1"/>
    </xf>
    <xf numFmtId="0" fontId="35" fillId="0" borderId="34" xfId="0" applyFont="1" applyFill="1" applyBorder="1" applyAlignment="1">
      <alignment vertical="top" wrapText="1"/>
    </xf>
    <xf numFmtId="0" fontId="53" fillId="0" borderId="51" xfId="0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49" fillId="0" borderId="34" xfId="0" applyFont="1" applyFill="1" applyBorder="1" applyAlignment="1">
      <alignment horizontal="center" vertical="top" wrapText="1"/>
    </xf>
    <xf numFmtId="0" fontId="10" fillId="0" borderId="44" xfId="0" applyFont="1" applyFill="1" applyBorder="1"/>
    <xf numFmtId="0" fontId="12" fillId="0" borderId="93" xfId="0" applyFont="1" applyFill="1" applyBorder="1" applyAlignment="1">
      <alignment horizontal="center"/>
    </xf>
    <xf numFmtId="0" fontId="16" fillId="0" borderId="94" xfId="0" applyFont="1" applyFill="1" applyBorder="1" applyAlignment="1">
      <alignment horizontal="center"/>
    </xf>
    <xf numFmtId="0" fontId="10" fillId="0" borderId="95" xfId="0" applyNumberFormat="1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10" fillId="0" borderId="96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52" fillId="0" borderId="92" xfId="0" applyFont="1" applyFill="1" applyBorder="1" applyAlignment="1">
      <alignment wrapText="1"/>
    </xf>
    <xf numFmtId="0" fontId="49" fillId="0" borderId="92" xfId="0" applyFont="1" applyFill="1" applyBorder="1" applyAlignment="1">
      <alignment horizontal="center" vertical="top" wrapText="1"/>
    </xf>
    <xf numFmtId="0" fontId="34" fillId="0" borderId="92" xfId="0" applyFont="1" applyFill="1" applyBorder="1" applyAlignment="1">
      <alignment vertical="top" wrapText="1"/>
    </xf>
    <xf numFmtId="0" fontId="10" fillId="0" borderId="97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6" fillId="0" borderId="99" xfId="0" applyFont="1" applyFill="1" applyBorder="1" applyAlignment="1">
      <alignment horizontal="center"/>
    </xf>
    <xf numFmtId="0" fontId="10" fillId="0" borderId="100" xfId="0" applyFont="1" applyFill="1" applyBorder="1" applyAlignment="1">
      <alignment horizontal="center"/>
    </xf>
    <xf numFmtId="0" fontId="16" fillId="0" borderId="101" xfId="0" applyFont="1" applyFill="1" applyBorder="1" applyAlignment="1">
      <alignment horizontal="center"/>
    </xf>
    <xf numFmtId="0" fontId="10" fillId="0" borderId="100" xfId="0" applyNumberFormat="1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35" fillId="0" borderId="92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center"/>
    </xf>
    <xf numFmtId="0" fontId="52" fillId="0" borderId="41" xfId="0" applyFont="1" applyFill="1" applyBorder="1" applyAlignment="1">
      <alignment wrapText="1"/>
    </xf>
    <xf numFmtId="0" fontId="49" fillId="0" borderId="41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vertical="top" wrapText="1"/>
    </xf>
    <xf numFmtId="0" fontId="51" fillId="0" borderId="92" xfId="0" applyFont="1" applyFill="1" applyBorder="1" applyAlignment="1">
      <alignment wrapText="1"/>
    </xf>
    <xf numFmtId="0" fontId="50" fillId="0" borderId="92" xfId="0" applyFont="1" applyFill="1" applyBorder="1" applyAlignment="1">
      <alignment horizontal="center" vertical="top" wrapText="1"/>
    </xf>
    <xf numFmtId="0" fontId="7" fillId="0" borderId="44" xfId="38" applyFont="1" applyBorder="1" applyAlignment="1">
      <alignment horizontal="center"/>
    </xf>
    <xf numFmtId="0" fontId="42" fillId="0" borderId="39" xfId="0" applyFont="1" applyFill="1" applyBorder="1" applyAlignment="1">
      <alignment wrapText="1"/>
    </xf>
    <xf numFmtId="0" fontId="42" fillId="0" borderId="31" xfId="0" applyFont="1" applyFill="1" applyBorder="1" applyAlignment="1">
      <alignment wrapText="1"/>
    </xf>
    <xf numFmtId="0" fontId="42" fillId="0" borderId="34" xfId="0" applyFont="1" applyFill="1" applyBorder="1" applyAlignment="1">
      <alignment wrapText="1"/>
    </xf>
    <xf numFmtId="0" fontId="42" fillId="0" borderId="33" xfId="0" applyFont="1" applyFill="1" applyBorder="1" applyAlignment="1">
      <alignment wrapText="1"/>
    </xf>
    <xf numFmtId="0" fontId="9" fillId="0" borderId="38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4" fillId="0" borderId="32" xfId="37" applyFont="1" applyBorder="1" applyAlignment="1">
      <alignment horizontal="center" vertical="center"/>
    </xf>
    <xf numFmtId="0" fontId="4" fillId="0" borderId="59" xfId="37" applyFont="1" applyBorder="1" applyAlignment="1">
      <alignment horizontal="center" vertical="center"/>
    </xf>
    <xf numFmtId="0" fontId="4" fillId="0" borderId="61" xfId="37" applyFont="1" applyBorder="1" applyAlignment="1">
      <alignment horizontal="center"/>
    </xf>
    <xf numFmtId="0" fontId="4" fillId="0" borderId="70" xfId="37" applyFont="1" applyBorder="1" applyAlignment="1">
      <alignment horizontal="center"/>
    </xf>
    <xf numFmtId="0" fontId="4" fillId="0" borderId="11" xfId="37" applyFont="1" applyBorder="1" applyAlignment="1">
      <alignment horizontal="center"/>
    </xf>
    <xf numFmtId="0" fontId="4" fillId="0" borderId="60" xfId="37" applyFont="1" applyBorder="1" applyAlignment="1">
      <alignment horizontal="center"/>
    </xf>
    <xf numFmtId="0" fontId="7" fillId="0" borderId="11" xfId="38" applyFont="1" applyBorder="1" applyAlignment="1">
      <alignment horizontal="center" wrapText="1"/>
    </xf>
    <xf numFmtId="0" fontId="13" fillId="0" borderId="74" xfId="38" applyFont="1" applyBorder="1" applyAlignment="1">
      <alignment horizontal="center" wrapText="1"/>
    </xf>
    <xf numFmtId="0" fontId="7" fillId="0" borderId="32" xfId="38" applyFont="1" applyBorder="1" applyAlignment="1">
      <alignment horizontal="center"/>
    </xf>
    <xf numFmtId="0" fontId="7" fillId="0" borderId="59" xfId="38" applyFont="1" applyBorder="1" applyAlignment="1">
      <alignment horizontal="center"/>
    </xf>
    <xf numFmtId="0" fontId="13" fillId="0" borderId="59" xfId="38" applyFont="1" applyBorder="1" applyAlignment="1">
      <alignment horizontal="center"/>
    </xf>
    <xf numFmtId="0" fontId="3" fillId="0" borderId="38" xfId="38" applyFont="1" applyBorder="1" applyAlignment="1">
      <alignment horizontal="center"/>
    </xf>
    <xf numFmtId="0" fontId="3" fillId="0" borderId="60" xfId="38" applyFont="1" applyBorder="1" applyAlignment="1">
      <alignment horizontal="center"/>
    </xf>
    <xf numFmtId="0" fontId="3" fillId="0" borderId="11" xfId="38" applyFont="1" applyBorder="1" applyAlignment="1">
      <alignment horizontal="center"/>
    </xf>
    <xf numFmtId="0" fontId="7" fillId="0" borderId="60" xfId="38" applyFont="1" applyBorder="1" applyAlignment="1">
      <alignment horizontal="center"/>
    </xf>
    <xf numFmtId="0" fontId="7" fillId="0" borderId="73" xfId="38" applyFont="1" applyBorder="1" applyAlignment="1">
      <alignment horizontal="center"/>
    </xf>
    <xf numFmtId="0" fontId="7" fillId="0" borderId="32" xfId="38" applyFont="1" applyBorder="1" applyAlignment="1">
      <alignment horizontal="center" wrapText="1"/>
    </xf>
    <xf numFmtId="0" fontId="7" fillId="0" borderId="59" xfId="38" applyFont="1" applyBorder="1" applyAlignment="1">
      <alignment horizontal="center" wrapText="1"/>
    </xf>
    <xf numFmtId="0" fontId="39" fillId="0" borderId="32" xfId="38" applyFont="1" applyBorder="1" applyAlignment="1">
      <alignment horizontal="center"/>
    </xf>
    <xf numFmtId="0" fontId="39" fillId="0" borderId="59" xfId="38" applyFont="1" applyBorder="1" applyAlignment="1">
      <alignment horizontal="center"/>
    </xf>
    <xf numFmtId="0" fontId="38" fillId="0" borderId="77" xfId="38" applyFont="1" applyBorder="1" applyAlignment="1">
      <alignment horizontal="center"/>
    </xf>
    <xf numFmtId="0" fontId="38" fillId="0" borderId="43" xfId="38" applyFont="1" applyBorder="1" applyAlignment="1">
      <alignment horizontal="center"/>
    </xf>
    <xf numFmtId="0" fontId="38" fillId="0" borderId="48" xfId="38" applyFont="1" applyBorder="1" applyAlignment="1">
      <alignment horizontal="center"/>
    </xf>
    <xf numFmtId="0" fontId="39" fillId="0" borderId="38" xfId="38" applyFont="1" applyBorder="1" applyAlignment="1">
      <alignment horizontal="center"/>
    </xf>
    <xf numFmtId="0" fontId="39" fillId="0" borderId="80" xfId="38" applyFont="1" applyBorder="1" applyAlignment="1">
      <alignment horizontal="center"/>
    </xf>
    <xf numFmtId="0" fontId="39" fillId="0" borderId="60" xfId="38" applyFont="1" applyBorder="1" applyAlignment="1">
      <alignment horizontal="center"/>
    </xf>
    <xf numFmtId="0" fontId="39" fillId="0" borderId="73" xfId="38" applyFont="1" applyBorder="1" applyAlignment="1">
      <alignment horizontal="center"/>
    </xf>
    <xf numFmtId="0" fontId="3" fillId="0" borderId="0" xfId="44" applyFont="1" applyAlignment="1">
      <alignment horizontal="center" vertical="center"/>
    </xf>
    <xf numFmtId="0" fontId="3" fillId="0" borderId="84" xfId="44" applyFont="1" applyBorder="1" applyAlignment="1">
      <alignment horizontal="center" vertical="center"/>
    </xf>
    <xf numFmtId="0" fontId="3" fillId="0" borderId="84" xfId="44" applyBorder="1" applyAlignment="1">
      <alignment horizontal="center" vertical="center"/>
    </xf>
    <xf numFmtId="0" fontId="67" fillId="0" borderId="85" xfId="44" applyFont="1" applyBorder="1" applyAlignment="1">
      <alignment horizontal="center" vertical="center"/>
    </xf>
    <xf numFmtId="0" fontId="3" fillId="0" borderId="84" xfId="44" applyFont="1" applyBorder="1" applyAlignment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4"/>
    <cellStyle name="Normal 3" xfId="45"/>
    <cellStyle name="Normal_Jahimeeste kokkutulek - KM protokoll.xls" xfId="37"/>
    <cellStyle name="Normal_koondprotokoll3" xfId="38"/>
    <cellStyle name="Note" xfId="39"/>
    <cellStyle name="Output" xfId="40"/>
    <cellStyle name="Title" xfId="41"/>
    <cellStyle name="Total" xfId="42"/>
    <cellStyle name="Warning Text" xfId="43"/>
  </cellStyles>
  <dxfs count="280"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tabSelected="1" topLeftCell="A30" zoomScale="90" zoomScaleNormal="90" workbookViewId="0">
      <selection activeCell="A56" sqref="A56"/>
    </sheetView>
  </sheetViews>
  <sheetFormatPr defaultRowHeight="11.25" x14ac:dyDescent="0.2"/>
  <cols>
    <col min="1" max="1" width="3" style="26" bestFit="1" customWidth="1"/>
    <col min="2" max="2" width="18.85546875" style="53" customWidth="1"/>
    <col min="3" max="3" width="4.28515625" style="127" customWidth="1"/>
    <col min="4" max="4" width="14.140625" style="12" bestFit="1" customWidth="1"/>
    <col min="5" max="5" width="4" style="128" bestFit="1" customWidth="1"/>
    <col min="6" max="6" width="3" style="128" bestFit="1" customWidth="1"/>
    <col min="7" max="8" width="4" style="128" bestFit="1" customWidth="1"/>
    <col min="9" max="9" width="3" style="128" bestFit="1" customWidth="1"/>
    <col min="10" max="10" width="4" style="128" bestFit="1" customWidth="1"/>
    <col min="11" max="12" width="3" style="128" bestFit="1" customWidth="1"/>
    <col min="13" max="14" width="4" style="128" bestFit="1" customWidth="1"/>
    <col min="15" max="28" width="3.28515625" style="128" customWidth="1"/>
    <col min="29" max="29" width="4" style="128" bestFit="1" customWidth="1"/>
    <col min="30" max="31" width="3.28515625" style="128" customWidth="1"/>
    <col min="32" max="32" width="5.7109375" style="12" bestFit="1" customWidth="1"/>
    <col min="33" max="16384" width="9.140625" style="12"/>
  </cols>
  <sheetData>
    <row r="1" spans="1:32" ht="12" customHeight="1" x14ac:dyDescent="0.2">
      <c r="A1" s="49"/>
      <c r="B1" s="51"/>
      <c r="C1" s="69"/>
      <c r="D1" s="9"/>
      <c r="E1" s="320" t="s">
        <v>10</v>
      </c>
      <c r="F1" s="321"/>
      <c r="G1" s="322"/>
      <c r="H1" s="321" t="s">
        <v>10</v>
      </c>
      <c r="I1" s="321"/>
      <c r="J1" s="321"/>
      <c r="K1" s="320" t="s">
        <v>16</v>
      </c>
      <c r="L1" s="321"/>
      <c r="M1" s="322"/>
      <c r="N1" s="321" t="s">
        <v>18</v>
      </c>
      <c r="O1" s="321"/>
      <c r="P1" s="321"/>
      <c r="Q1" s="320" t="s">
        <v>48</v>
      </c>
      <c r="R1" s="321"/>
      <c r="S1" s="322"/>
      <c r="T1" s="320" t="s">
        <v>22</v>
      </c>
      <c r="U1" s="321"/>
      <c r="V1" s="322"/>
      <c r="W1" s="321" t="s">
        <v>21</v>
      </c>
      <c r="X1" s="321"/>
      <c r="Y1" s="321"/>
      <c r="Z1" s="320" t="s">
        <v>20</v>
      </c>
      <c r="AA1" s="321"/>
      <c r="AB1" s="322"/>
      <c r="AC1" s="320" t="s">
        <v>4</v>
      </c>
      <c r="AD1" s="321"/>
      <c r="AE1" s="322"/>
      <c r="AF1" s="70"/>
    </row>
    <row r="2" spans="1:32" ht="12" customHeight="1" thickBot="1" x14ac:dyDescent="0.25">
      <c r="A2" s="50"/>
      <c r="B2" s="52"/>
      <c r="C2" s="71"/>
      <c r="D2" s="20"/>
      <c r="E2" s="323" t="s">
        <v>15</v>
      </c>
      <c r="F2" s="324"/>
      <c r="G2" s="325"/>
      <c r="H2" s="326" t="s">
        <v>5</v>
      </c>
      <c r="I2" s="326"/>
      <c r="J2" s="326"/>
      <c r="K2" s="327" t="s">
        <v>17</v>
      </c>
      <c r="L2" s="326"/>
      <c r="M2" s="328"/>
      <c r="N2" s="324" t="s">
        <v>19</v>
      </c>
      <c r="O2" s="324"/>
      <c r="P2" s="324"/>
      <c r="Q2" s="323"/>
      <c r="R2" s="324"/>
      <c r="S2" s="325"/>
      <c r="T2" s="323" t="s">
        <v>40</v>
      </c>
      <c r="U2" s="324"/>
      <c r="V2" s="325"/>
      <c r="W2" s="324"/>
      <c r="X2" s="324"/>
      <c r="Y2" s="324"/>
      <c r="Z2" s="323" t="s">
        <v>40</v>
      </c>
      <c r="AA2" s="324"/>
      <c r="AB2" s="325"/>
      <c r="AC2" s="323"/>
      <c r="AD2" s="324"/>
      <c r="AE2" s="325"/>
      <c r="AF2" s="72"/>
    </row>
    <row r="3" spans="1:32" ht="87.75" customHeight="1" thickBot="1" x14ac:dyDescent="0.25">
      <c r="A3" s="73" t="s">
        <v>11</v>
      </c>
      <c r="B3" s="249" t="s">
        <v>29</v>
      </c>
      <c r="C3" s="54" t="s">
        <v>42</v>
      </c>
      <c r="D3" s="21" t="s">
        <v>41</v>
      </c>
      <c r="E3" s="250" t="s">
        <v>139</v>
      </c>
      <c r="F3" s="74" t="s">
        <v>140</v>
      </c>
      <c r="G3" s="75" t="s">
        <v>141</v>
      </c>
      <c r="H3" s="250" t="s">
        <v>139</v>
      </c>
      <c r="I3" s="74" t="s">
        <v>140</v>
      </c>
      <c r="J3" s="75" t="s">
        <v>141</v>
      </c>
      <c r="K3" s="250" t="s">
        <v>139</v>
      </c>
      <c r="L3" s="74" t="s">
        <v>140</v>
      </c>
      <c r="M3" s="75" t="s">
        <v>141</v>
      </c>
      <c r="N3" s="250" t="s">
        <v>139</v>
      </c>
      <c r="O3" s="74" t="s">
        <v>140</v>
      </c>
      <c r="P3" s="75" t="s">
        <v>141</v>
      </c>
      <c r="Q3" s="250" t="s">
        <v>139</v>
      </c>
      <c r="R3" s="74" t="s">
        <v>140</v>
      </c>
      <c r="S3" s="75" t="s">
        <v>141</v>
      </c>
      <c r="T3" s="250" t="s">
        <v>139</v>
      </c>
      <c r="U3" s="74" t="s">
        <v>140</v>
      </c>
      <c r="V3" s="75" t="s">
        <v>141</v>
      </c>
      <c r="W3" s="250" t="s">
        <v>139</v>
      </c>
      <c r="X3" s="74" t="s">
        <v>140</v>
      </c>
      <c r="Y3" s="75" t="s">
        <v>141</v>
      </c>
      <c r="Z3" s="250" t="s">
        <v>139</v>
      </c>
      <c r="AA3" s="74" t="s">
        <v>140</v>
      </c>
      <c r="AB3" s="75" t="s">
        <v>141</v>
      </c>
      <c r="AC3" s="250" t="s">
        <v>139</v>
      </c>
      <c r="AD3" s="74" t="s">
        <v>140</v>
      </c>
      <c r="AE3" s="75" t="s">
        <v>141</v>
      </c>
      <c r="AF3" s="76" t="s">
        <v>142</v>
      </c>
    </row>
    <row r="4" spans="1:32" ht="12.75" x14ac:dyDescent="0.2">
      <c r="A4" s="77">
        <v>1</v>
      </c>
      <c r="B4" s="64" t="s">
        <v>59</v>
      </c>
      <c r="C4" s="55" t="s">
        <v>67</v>
      </c>
      <c r="D4" s="27"/>
      <c r="E4" s="78"/>
      <c r="F4" s="79"/>
      <c r="G4" s="80">
        <v>95</v>
      </c>
      <c r="H4" s="81"/>
      <c r="I4" s="79"/>
      <c r="J4" s="82">
        <v>74</v>
      </c>
      <c r="K4" s="78">
        <v>24</v>
      </c>
      <c r="L4" s="79">
        <v>3</v>
      </c>
      <c r="M4" s="80">
        <v>48</v>
      </c>
      <c r="N4" s="83">
        <v>48</v>
      </c>
      <c r="O4" s="79">
        <v>17</v>
      </c>
      <c r="P4" s="82">
        <v>34</v>
      </c>
      <c r="Q4" s="78">
        <v>16</v>
      </c>
      <c r="R4" s="79">
        <v>2</v>
      </c>
      <c r="S4" s="80">
        <v>49</v>
      </c>
      <c r="T4" s="91">
        <v>53</v>
      </c>
      <c r="U4" s="86">
        <v>8</v>
      </c>
      <c r="V4" s="87">
        <v>53</v>
      </c>
      <c r="W4" s="81">
        <v>60</v>
      </c>
      <c r="X4" s="79">
        <v>10</v>
      </c>
      <c r="Y4" s="82">
        <v>41</v>
      </c>
      <c r="Z4" s="78">
        <v>0</v>
      </c>
      <c r="AA4" s="79">
        <v>26</v>
      </c>
      <c r="AB4" s="80">
        <v>25</v>
      </c>
      <c r="AC4" s="78"/>
      <c r="AD4" s="79"/>
      <c r="AE4" s="80">
        <v>42</v>
      </c>
      <c r="AF4" s="92">
        <f t="shared" ref="AF4:AF35" si="0">G4+J4+M4+P4+S4+V4+Y4+AB4+AE4</f>
        <v>461</v>
      </c>
    </row>
    <row r="5" spans="1:32" ht="12.75" x14ac:dyDescent="0.2">
      <c r="A5" s="84">
        <v>2</v>
      </c>
      <c r="B5" s="65" t="s">
        <v>25</v>
      </c>
      <c r="C5" s="56" t="s">
        <v>67</v>
      </c>
      <c r="D5" s="10"/>
      <c r="E5" s="85">
        <v>125</v>
      </c>
      <c r="F5" s="86">
        <v>3</v>
      </c>
      <c r="G5" s="87">
        <v>107</v>
      </c>
      <c r="H5" s="88"/>
      <c r="I5" s="86"/>
      <c r="J5" s="89">
        <v>114</v>
      </c>
      <c r="K5" s="85">
        <v>22</v>
      </c>
      <c r="L5" s="86">
        <v>9</v>
      </c>
      <c r="M5" s="87">
        <v>89</v>
      </c>
      <c r="N5" s="90"/>
      <c r="O5" s="86"/>
      <c r="P5" s="89"/>
      <c r="Q5" s="85"/>
      <c r="R5" s="86"/>
      <c r="S5" s="87"/>
      <c r="T5" s="91"/>
      <c r="U5" s="86"/>
      <c r="V5" s="87">
        <v>45</v>
      </c>
      <c r="W5" s="88"/>
      <c r="X5" s="86"/>
      <c r="Y5" s="89"/>
      <c r="Z5" s="85">
        <v>3</v>
      </c>
      <c r="AA5" s="86">
        <v>8</v>
      </c>
      <c r="AB5" s="87">
        <v>86</v>
      </c>
      <c r="AC5" s="85"/>
      <c r="AD5" s="86"/>
      <c r="AE5" s="87"/>
      <c r="AF5" s="92">
        <f t="shared" si="0"/>
        <v>441</v>
      </c>
    </row>
    <row r="6" spans="1:32" ht="12.75" x14ac:dyDescent="0.2">
      <c r="A6" s="84">
        <v>3</v>
      </c>
      <c r="B6" s="65" t="s">
        <v>66</v>
      </c>
      <c r="C6" s="56" t="s">
        <v>67</v>
      </c>
      <c r="D6" s="10"/>
      <c r="E6" s="85"/>
      <c r="F6" s="86"/>
      <c r="G6" s="87">
        <v>50</v>
      </c>
      <c r="H6" s="88"/>
      <c r="I6" s="86"/>
      <c r="J6" s="89">
        <v>68</v>
      </c>
      <c r="K6" s="85"/>
      <c r="L6" s="86"/>
      <c r="M6" s="87">
        <v>28</v>
      </c>
      <c r="N6" s="90"/>
      <c r="O6" s="86"/>
      <c r="P6" s="89">
        <v>46</v>
      </c>
      <c r="Q6" s="85"/>
      <c r="R6" s="86"/>
      <c r="S6" s="87">
        <v>48</v>
      </c>
      <c r="T6" s="91"/>
      <c r="U6" s="86"/>
      <c r="V6" s="87">
        <v>41</v>
      </c>
      <c r="W6" s="88"/>
      <c r="X6" s="86"/>
      <c r="Y6" s="89">
        <v>41</v>
      </c>
      <c r="Z6" s="85"/>
      <c r="AA6" s="86"/>
      <c r="AB6" s="87">
        <v>46</v>
      </c>
      <c r="AC6" s="85"/>
      <c r="AD6" s="86"/>
      <c r="AE6" s="87">
        <v>36</v>
      </c>
      <c r="AF6" s="92">
        <f t="shared" si="0"/>
        <v>404</v>
      </c>
    </row>
    <row r="7" spans="1:32" ht="12.75" x14ac:dyDescent="0.2">
      <c r="A7" s="84">
        <v>4</v>
      </c>
      <c r="B7" s="65" t="s">
        <v>60</v>
      </c>
      <c r="C7" s="56" t="s">
        <v>67</v>
      </c>
      <c r="D7" s="8"/>
      <c r="E7" s="85">
        <v>113</v>
      </c>
      <c r="F7" s="86">
        <v>15</v>
      </c>
      <c r="G7" s="87">
        <v>36</v>
      </c>
      <c r="H7" s="88">
        <v>633</v>
      </c>
      <c r="I7" s="86">
        <v>15</v>
      </c>
      <c r="J7" s="89">
        <v>36</v>
      </c>
      <c r="K7" s="85">
        <v>18</v>
      </c>
      <c r="L7" s="86">
        <v>23</v>
      </c>
      <c r="M7" s="87">
        <v>28</v>
      </c>
      <c r="N7" s="90"/>
      <c r="O7" s="86"/>
      <c r="P7" s="89"/>
      <c r="Q7" s="85">
        <v>13</v>
      </c>
      <c r="R7" s="86">
        <v>4</v>
      </c>
      <c r="S7" s="87">
        <v>47</v>
      </c>
      <c r="T7" s="91">
        <v>50</v>
      </c>
      <c r="U7" s="86">
        <v>9</v>
      </c>
      <c r="V7" s="87">
        <v>80</v>
      </c>
      <c r="W7" s="88">
        <v>74</v>
      </c>
      <c r="X7" s="86">
        <v>2</v>
      </c>
      <c r="Y7" s="89">
        <v>49</v>
      </c>
      <c r="Z7" s="85">
        <v>2</v>
      </c>
      <c r="AA7" s="86">
        <v>16</v>
      </c>
      <c r="AB7" s="87">
        <v>35</v>
      </c>
      <c r="AC7" s="85">
        <v>114</v>
      </c>
      <c r="AD7" s="86">
        <v>3</v>
      </c>
      <c r="AE7" s="87">
        <v>48</v>
      </c>
      <c r="AF7" s="92">
        <f t="shared" si="0"/>
        <v>359</v>
      </c>
    </row>
    <row r="8" spans="1:32" ht="12.75" x14ac:dyDescent="0.2">
      <c r="A8" s="84">
        <v>5</v>
      </c>
      <c r="B8" s="65" t="s">
        <v>71</v>
      </c>
      <c r="C8" s="56" t="s">
        <v>67</v>
      </c>
      <c r="D8" s="8"/>
      <c r="E8" s="85">
        <v>114</v>
      </c>
      <c r="F8" s="86">
        <v>13</v>
      </c>
      <c r="G8" s="87">
        <v>38</v>
      </c>
      <c r="H8" s="88">
        <v>555</v>
      </c>
      <c r="I8" s="86">
        <v>29</v>
      </c>
      <c r="J8" s="89">
        <v>22</v>
      </c>
      <c r="K8" s="85">
        <v>23</v>
      </c>
      <c r="L8" s="86">
        <v>6</v>
      </c>
      <c r="M8" s="87">
        <v>45</v>
      </c>
      <c r="N8" s="90">
        <v>85</v>
      </c>
      <c r="O8" s="86">
        <v>7</v>
      </c>
      <c r="P8" s="89">
        <v>44</v>
      </c>
      <c r="Q8" s="85">
        <v>9</v>
      </c>
      <c r="R8" s="86">
        <v>12</v>
      </c>
      <c r="S8" s="87">
        <v>39</v>
      </c>
      <c r="T8" s="91">
        <v>38</v>
      </c>
      <c r="U8" s="86">
        <v>17</v>
      </c>
      <c r="V8" s="87">
        <v>34</v>
      </c>
      <c r="W8" s="88">
        <v>60</v>
      </c>
      <c r="X8" s="86">
        <v>10</v>
      </c>
      <c r="Y8" s="89">
        <v>41</v>
      </c>
      <c r="Z8" s="85">
        <v>3</v>
      </c>
      <c r="AA8" s="86">
        <v>8</v>
      </c>
      <c r="AB8" s="87">
        <v>43</v>
      </c>
      <c r="AC8" s="85">
        <v>76</v>
      </c>
      <c r="AD8" s="86">
        <v>11</v>
      </c>
      <c r="AE8" s="87">
        <v>40</v>
      </c>
      <c r="AF8" s="92">
        <f t="shared" si="0"/>
        <v>346</v>
      </c>
    </row>
    <row r="9" spans="1:32" ht="12.75" x14ac:dyDescent="0.2">
      <c r="A9" s="84">
        <v>6</v>
      </c>
      <c r="B9" s="65" t="s">
        <v>55</v>
      </c>
      <c r="C9" s="56" t="s">
        <v>67</v>
      </c>
      <c r="D9" s="10"/>
      <c r="E9" s="85">
        <v>92</v>
      </c>
      <c r="F9" s="86">
        <v>26</v>
      </c>
      <c r="G9" s="87">
        <v>25</v>
      </c>
      <c r="H9" s="88">
        <v>677</v>
      </c>
      <c r="I9" s="86">
        <v>10</v>
      </c>
      <c r="J9" s="89">
        <v>41</v>
      </c>
      <c r="K9" s="85">
        <v>23</v>
      </c>
      <c r="L9" s="86">
        <v>5</v>
      </c>
      <c r="M9" s="87">
        <v>46</v>
      </c>
      <c r="N9" s="90">
        <v>80</v>
      </c>
      <c r="O9" s="86">
        <v>11</v>
      </c>
      <c r="P9" s="89">
        <v>40</v>
      </c>
      <c r="Q9" s="85">
        <v>12</v>
      </c>
      <c r="R9" s="86">
        <v>7</v>
      </c>
      <c r="S9" s="87">
        <v>44</v>
      </c>
      <c r="T9" s="91">
        <v>72</v>
      </c>
      <c r="U9" s="86">
        <v>1</v>
      </c>
      <c r="V9" s="87">
        <v>50</v>
      </c>
      <c r="W9" s="88"/>
      <c r="X9" s="86"/>
      <c r="Y9" s="89"/>
      <c r="Z9" s="85">
        <v>4</v>
      </c>
      <c r="AA9" s="86">
        <v>7</v>
      </c>
      <c r="AB9" s="87">
        <v>44</v>
      </c>
      <c r="AC9" s="85">
        <v>120</v>
      </c>
      <c r="AD9" s="86">
        <v>2</v>
      </c>
      <c r="AE9" s="87">
        <v>49</v>
      </c>
      <c r="AF9" s="92">
        <f t="shared" si="0"/>
        <v>339</v>
      </c>
    </row>
    <row r="10" spans="1:32" ht="12.75" customHeight="1" x14ac:dyDescent="0.2">
      <c r="A10" s="84">
        <v>7</v>
      </c>
      <c r="B10" s="65" t="s">
        <v>39</v>
      </c>
      <c r="C10" s="56" t="s">
        <v>67</v>
      </c>
      <c r="D10" s="8"/>
      <c r="E10" s="85">
        <v>96</v>
      </c>
      <c r="F10" s="86">
        <v>25</v>
      </c>
      <c r="G10" s="87">
        <v>64</v>
      </c>
      <c r="H10" s="88">
        <v>613</v>
      </c>
      <c r="I10" s="86">
        <v>22</v>
      </c>
      <c r="J10" s="89">
        <v>53</v>
      </c>
      <c r="K10" s="85">
        <v>22</v>
      </c>
      <c r="L10" s="86">
        <v>9</v>
      </c>
      <c r="M10" s="87">
        <v>42</v>
      </c>
      <c r="N10" s="90">
        <v>111</v>
      </c>
      <c r="O10" s="86">
        <v>2</v>
      </c>
      <c r="P10" s="89">
        <v>49</v>
      </c>
      <c r="Q10" s="85"/>
      <c r="R10" s="86"/>
      <c r="S10" s="87">
        <v>47</v>
      </c>
      <c r="T10" s="91">
        <v>37</v>
      </c>
      <c r="U10" s="86">
        <v>19</v>
      </c>
      <c r="V10" s="87">
        <v>32</v>
      </c>
      <c r="W10" s="88"/>
      <c r="X10" s="86"/>
      <c r="Y10" s="89"/>
      <c r="Z10" s="85">
        <v>14</v>
      </c>
      <c r="AA10" s="86">
        <v>1</v>
      </c>
      <c r="AB10" s="87">
        <v>50</v>
      </c>
      <c r="AC10" s="85"/>
      <c r="AD10" s="86"/>
      <c r="AE10" s="87"/>
      <c r="AF10" s="92">
        <f t="shared" si="0"/>
        <v>337</v>
      </c>
    </row>
    <row r="11" spans="1:32" ht="12.75" x14ac:dyDescent="0.2">
      <c r="A11" s="84">
        <v>8</v>
      </c>
      <c r="B11" s="65" t="s">
        <v>58</v>
      </c>
      <c r="C11" s="56" t="s">
        <v>67</v>
      </c>
      <c r="D11" s="8"/>
      <c r="E11" s="85">
        <v>90</v>
      </c>
      <c r="F11" s="86">
        <v>28</v>
      </c>
      <c r="G11" s="87">
        <v>23</v>
      </c>
      <c r="H11" s="88">
        <v>704</v>
      </c>
      <c r="I11" s="86">
        <v>4</v>
      </c>
      <c r="J11" s="89">
        <v>47</v>
      </c>
      <c r="K11" s="85">
        <v>21</v>
      </c>
      <c r="L11" s="86">
        <v>14</v>
      </c>
      <c r="M11" s="87">
        <v>37</v>
      </c>
      <c r="N11" s="90"/>
      <c r="O11" s="86"/>
      <c r="P11" s="89"/>
      <c r="Q11" s="85">
        <v>9</v>
      </c>
      <c r="R11" s="86">
        <v>12</v>
      </c>
      <c r="S11" s="87">
        <v>39</v>
      </c>
      <c r="T11" s="91">
        <v>34</v>
      </c>
      <c r="U11" s="86">
        <v>21</v>
      </c>
      <c r="V11" s="87">
        <v>30</v>
      </c>
      <c r="W11" s="88"/>
      <c r="X11" s="86"/>
      <c r="Y11" s="89"/>
      <c r="Z11" s="85">
        <v>5</v>
      </c>
      <c r="AA11" s="86">
        <v>6</v>
      </c>
      <c r="AB11" s="87">
        <v>45</v>
      </c>
      <c r="AC11" s="85">
        <v>122</v>
      </c>
      <c r="AD11" s="86">
        <v>1</v>
      </c>
      <c r="AE11" s="87">
        <v>50</v>
      </c>
      <c r="AF11" s="92">
        <f t="shared" si="0"/>
        <v>271</v>
      </c>
    </row>
    <row r="12" spans="1:32" ht="12.75" x14ac:dyDescent="0.2">
      <c r="A12" s="93">
        <v>9</v>
      </c>
      <c r="B12" s="65" t="s">
        <v>35</v>
      </c>
      <c r="C12" s="56" t="s">
        <v>67</v>
      </c>
      <c r="D12" s="10"/>
      <c r="E12" s="85">
        <v>117</v>
      </c>
      <c r="F12" s="86">
        <v>9</v>
      </c>
      <c r="G12" s="87">
        <v>42</v>
      </c>
      <c r="H12" s="88">
        <v>685</v>
      </c>
      <c r="I12" s="86">
        <v>7</v>
      </c>
      <c r="J12" s="89">
        <v>76</v>
      </c>
      <c r="K12" s="85">
        <v>19</v>
      </c>
      <c r="L12" s="94">
        <v>20</v>
      </c>
      <c r="M12" s="95">
        <v>31</v>
      </c>
      <c r="N12" s="96"/>
      <c r="O12" s="94"/>
      <c r="P12" s="97"/>
      <c r="Q12" s="98">
        <v>8</v>
      </c>
      <c r="R12" s="94">
        <v>16</v>
      </c>
      <c r="S12" s="95">
        <v>35</v>
      </c>
      <c r="T12" s="100"/>
      <c r="U12" s="94"/>
      <c r="V12" s="95"/>
      <c r="W12" s="99">
        <v>67</v>
      </c>
      <c r="X12" s="94">
        <v>5</v>
      </c>
      <c r="Y12" s="97">
        <v>46</v>
      </c>
      <c r="Z12" s="98">
        <v>1</v>
      </c>
      <c r="AA12" s="94">
        <v>23</v>
      </c>
      <c r="AB12" s="95">
        <v>28</v>
      </c>
      <c r="AC12" s="98"/>
      <c r="AD12" s="94"/>
      <c r="AE12" s="95"/>
      <c r="AF12" s="92">
        <f t="shared" si="0"/>
        <v>258</v>
      </c>
    </row>
    <row r="13" spans="1:32" ht="12.75" x14ac:dyDescent="0.2">
      <c r="A13" s="93">
        <v>10</v>
      </c>
      <c r="B13" s="65" t="s">
        <v>50</v>
      </c>
      <c r="C13" s="56" t="s">
        <v>67</v>
      </c>
      <c r="D13" s="8"/>
      <c r="E13" s="85">
        <v>103</v>
      </c>
      <c r="F13" s="86">
        <v>24</v>
      </c>
      <c r="G13" s="87">
        <v>27</v>
      </c>
      <c r="H13" s="88">
        <v>680</v>
      </c>
      <c r="I13" s="86">
        <v>9</v>
      </c>
      <c r="J13" s="89">
        <v>42</v>
      </c>
      <c r="K13" s="85">
        <v>21</v>
      </c>
      <c r="L13" s="94">
        <v>13</v>
      </c>
      <c r="M13" s="95">
        <v>38</v>
      </c>
      <c r="N13" s="96"/>
      <c r="O13" s="94"/>
      <c r="P13" s="97"/>
      <c r="Q13" s="98">
        <v>6</v>
      </c>
      <c r="R13" s="94">
        <v>19</v>
      </c>
      <c r="S13" s="95">
        <v>32</v>
      </c>
      <c r="T13" s="100">
        <v>27</v>
      </c>
      <c r="U13" s="94">
        <v>25</v>
      </c>
      <c r="V13" s="95">
        <v>26</v>
      </c>
      <c r="W13" s="99"/>
      <c r="X13" s="94"/>
      <c r="Y13" s="97"/>
      <c r="Z13" s="98"/>
      <c r="AA13" s="94"/>
      <c r="AB13" s="95"/>
      <c r="AC13" s="98"/>
      <c r="AD13" s="94"/>
      <c r="AE13" s="95"/>
      <c r="AF13" s="92">
        <f t="shared" si="0"/>
        <v>165</v>
      </c>
    </row>
    <row r="14" spans="1:32" ht="13.5" customHeight="1" thickBot="1" x14ac:dyDescent="0.25">
      <c r="A14" s="101">
        <v>11</v>
      </c>
      <c r="B14" s="67" t="s">
        <v>36</v>
      </c>
      <c r="C14" s="68" t="s">
        <v>67</v>
      </c>
      <c r="D14" s="152"/>
      <c r="E14" s="102">
        <v>109</v>
      </c>
      <c r="F14" s="103">
        <v>18</v>
      </c>
      <c r="G14" s="104">
        <v>33</v>
      </c>
      <c r="H14" s="105">
        <v>751</v>
      </c>
      <c r="I14" s="103">
        <v>1</v>
      </c>
      <c r="J14" s="106">
        <v>50</v>
      </c>
      <c r="K14" s="102"/>
      <c r="L14" s="103"/>
      <c r="M14" s="104"/>
      <c r="N14" s="107"/>
      <c r="O14" s="103"/>
      <c r="P14" s="106"/>
      <c r="Q14" s="102"/>
      <c r="R14" s="103"/>
      <c r="S14" s="104"/>
      <c r="T14" s="108">
        <v>67</v>
      </c>
      <c r="U14" s="103">
        <v>2</v>
      </c>
      <c r="V14" s="104">
        <v>49</v>
      </c>
      <c r="W14" s="105"/>
      <c r="X14" s="103"/>
      <c r="Y14" s="106"/>
      <c r="Z14" s="102"/>
      <c r="AA14" s="103"/>
      <c r="AB14" s="104"/>
      <c r="AC14" s="102"/>
      <c r="AD14" s="103"/>
      <c r="AE14" s="104"/>
      <c r="AF14" s="109">
        <f t="shared" si="0"/>
        <v>132</v>
      </c>
    </row>
    <row r="15" spans="1:32" ht="13.5" thickTop="1" x14ac:dyDescent="0.2">
      <c r="A15" s="110">
        <v>1</v>
      </c>
      <c r="B15" s="66" t="s">
        <v>90</v>
      </c>
      <c r="C15" s="57" t="s">
        <v>68</v>
      </c>
      <c r="D15" s="13"/>
      <c r="E15" s="111">
        <v>122</v>
      </c>
      <c r="F15" s="112">
        <v>6</v>
      </c>
      <c r="G15" s="113">
        <v>45</v>
      </c>
      <c r="H15" s="114">
        <v>640</v>
      </c>
      <c r="I15" s="112">
        <v>14</v>
      </c>
      <c r="J15" s="115">
        <v>37</v>
      </c>
      <c r="K15" s="111">
        <v>20</v>
      </c>
      <c r="L15" s="112">
        <v>18</v>
      </c>
      <c r="M15" s="113">
        <v>33</v>
      </c>
      <c r="N15" s="116">
        <v>81</v>
      </c>
      <c r="O15" s="112">
        <v>9</v>
      </c>
      <c r="P15" s="115">
        <v>42</v>
      </c>
      <c r="Q15" s="111">
        <v>7</v>
      </c>
      <c r="R15" s="112">
        <v>17</v>
      </c>
      <c r="S15" s="113">
        <v>34</v>
      </c>
      <c r="T15" s="117">
        <v>60</v>
      </c>
      <c r="U15" s="112">
        <v>4</v>
      </c>
      <c r="V15" s="113">
        <v>47</v>
      </c>
      <c r="W15" s="114">
        <v>63</v>
      </c>
      <c r="X15" s="112">
        <v>7</v>
      </c>
      <c r="Y15" s="115">
        <v>44</v>
      </c>
      <c r="Z15" s="111">
        <v>12</v>
      </c>
      <c r="AA15" s="112">
        <v>2</v>
      </c>
      <c r="AB15" s="113">
        <v>49</v>
      </c>
      <c r="AC15" s="111">
        <v>97</v>
      </c>
      <c r="AD15" s="112">
        <v>9</v>
      </c>
      <c r="AE15" s="113">
        <v>42</v>
      </c>
      <c r="AF15" s="118">
        <f>G15+J15+M15+P15+S15+V15+Y15+AB15+AE15</f>
        <v>373</v>
      </c>
    </row>
    <row r="16" spans="1:32" ht="12.75" x14ac:dyDescent="0.2">
      <c r="A16" s="84">
        <v>2</v>
      </c>
      <c r="B16" s="61" t="s">
        <v>31</v>
      </c>
      <c r="C16" s="58" t="s">
        <v>68</v>
      </c>
      <c r="D16" s="8"/>
      <c r="E16" s="85">
        <v>124</v>
      </c>
      <c r="F16" s="86">
        <v>4</v>
      </c>
      <c r="G16" s="87">
        <v>47</v>
      </c>
      <c r="H16" s="88">
        <v>704</v>
      </c>
      <c r="I16" s="86">
        <v>4</v>
      </c>
      <c r="J16" s="89">
        <v>47</v>
      </c>
      <c r="K16" s="85">
        <v>14</v>
      </c>
      <c r="L16" s="86">
        <v>28</v>
      </c>
      <c r="M16" s="87">
        <v>23</v>
      </c>
      <c r="N16" s="90">
        <v>80</v>
      </c>
      <c r="O16" s="86">
        <v>12</v>
      </c>
      <c r="P16" s="89">
        <v>39</v>
      </c>
      <c r="Q16" s="85">
        <v>6</v>
      </c>
      <c r="R16" s="86">
        <v>19</v>
      </c>
      <c r="S16" s="87">
        <v>32</v>
      </c>
      <c r="T16" s="91">
        <v>60</v>
      </c>
      <c r="U16" s="86">
        <v>4</v>
      </c>
      <c r="V16" s="87">
        <v>47</v>
      </c>
      <c r="W16" s="88">
        <v>73</v>
      </c>
      <c r="X16" s="86">
        <v>3</v>
      </c>
      <c r="Y16" s="89">
        <v>48</v>
      </c>
      <c r="Z16" s="85">
        <v>3</v>
      </c>
      <c r="AA16" s="86">
        <v>8</v>
      </c>
      <c r="AB16" s="87">
        <v>43</v>
      </c>
      <c r="AC16" s="85">
        <v>108</v>
      </c>
      <c r="AD16" s="86">
        <v>6</v>
      </c>
      <c r="AE16" s="87">
        <v>45</v>
      </c>
      <c r="AF16" s="92">
        <f>G16+J16+M16+P16+S16+V16+Y16+AB16+AE16</f>
        <v>371</v>
      </c>
    </row>
    <row r="17" spans="1:32" ht="12.75" x14ac:dyDescent="0.2">
      <c r="A17" s="84">
        <v>3</v>
      </c>
      <c r="B17" s="61" t="s">
        <v>43</v>
      </c>
      <c r="C17" s="58" t="s">
        <v>68</v>
      </c>
      <c r="D17" s="8"/>
      <c r="E17" s="85">
        <v>117</v>
      </c>
      <c r="F17" s="86">
        <v>9</v>
      </c>
      <c r="G17" s="87">
        <v>42</v>
      </c>
      <c r="H17" s="88">
        <v>733</v>
      </c>
      <c r="I17" s="86">
        <v>2</v>
      </c>
      <c r="J17" s="89">
        <v>49</v>
      </c>
      <c r="K17" s="85">
        <v>20</v>
      </c>
      <c r="L17" s="86">
        <v>16</v>
      </c>
      <c r="M17" s="87">
        <v>35</v>
      </c>
      <c r="N17" s="90">
        <v>61</v>
      </c>
      <c r="O17" s="86">
        <v>14</v>
      </c>
      <c r="P17" s="89">
        <v>37</v>
      </c>
      <c r="Q17" s="85">
        <v>10</v>
      </c>
      <c r="R17" s="86">
        <v>10</v>
      </c>
      <c r="S17" s="87">
        <v>41</v>
      </c>
      <c r="T17" s="91">
        <v>42</v>
      </c>
      <c r="U17" s="86">
        <v>15</v>
      </c>
      <c r="V17" s="87">
        <v>36</v>
      </c>
      <c r="W17" s="88">
        <v>62</v>
      </c>
      <c r="X17" s="86">
        <v>9</v>
      </c>
      <c r="Y17" s="89">
        <v>42</v>
      </c>
      <c r="Z17" s="85">
        <v>3</v>
      </c>
      <c r="AA17" s="86">
        <v>8</v>
      </c>
      <c r="AB17" s="87">
        <v>43</v>
      </c>
      <c r="AC17" s="85">
        <v>104</v>
      </c>
      <c r="AD17" s="86">
        <v>7</v>
      </c>
      <c r="AE17" s="87">
        <v>44</v>
      </c>
      <c r="AF17" s="92">
        <f>G17+J17+M17+P17+S17+V17+Y17+AB17+AE17</f>
        <v>369</v>
      </c>
    </row>
    <row r="18" spans="1:32" ht="12.75" x14ac:dyDescent="0.2">
      <c r="A18" s="84">
        <v>4</v>
      </c>
      <c r="B18" s="61" t="s">
        <v>23</v>
      </c>
      <c r="C18" s="58" t="s">
        <v>68</v>
      </c>
      <c r="D18" s="13"/>
      <c r="E18" s="111">
        <v>106</v>
      </c>
      <c r="F18" s="112">
        <v>22</v>
      </c>
      <c r="G18" s="113">
        <v>29</v>
      </c>
      <c r="H18" s="114">
        <v>630</v>
      </c>
      <c r="I18" s="112">
        <v>16</v>
      </c>
      <c r="J18" s="115">
        <v>35</v>
      </c>
      <c r="K18" s="111">
        <v>22</v>
      </c>
      <c r="L18" s="112">
        <v>7</v>
      </c>
      <c r="M18" s="113">
        <v>44</v>
      </c>
      <c r="N18" s="116">
        <v>86</v>
      </c>
      <c r="O18" s="112">
        <v>6</v>
      </c>
      <c r="P18" s="115">
        <v>45</v>
      </c>
      <c r="Q18" s="111">
        <v>9</v>
      </c>
      <c r="R18" s="112">
        <v>12</v>
      </c>
      <c r="S18" s="113">
        <v>39</v>
      </c>
      <c r="T18" s="117">
        <v>38</v>
      </c>
      <c r="U18" s="112">
        <v>17</v>
      </c>
      <c r="V18" s="113">
        <v>34</v>
      </c>
      <c r="W18" s="114">
        <v>71</v>
      </c>
      <c r="X18" s="112">
        <v>4</v>
      </c>
      <c r="Y18" s="115">
        <v>47</v>
      </c>
      <c r="Z18" s="111">
        <v>3</v>
      </c>
      <c r="AA18" s="112">
        <v>8</v>
      </c>
      <c r="AB18" s="113">
        <v>43</v>
      </c>
      <c r="AC18" s="111">
        <v>111</v>
      </c>
      <c r="AD18" s="112">
        <v>4</v>
      </c>
      <c r="AE18" s="113">
        <v>47</v>
      </c>
      <c r="AF18" s="92">
        <f>G18+J18+M18+P18+S18+V18+Y18+AB18+AE18</f>
        <v>363</v>
      </c>
    </row>
    <row r="19" spans="1:32" ht="12.75" customHeight="1" x14ac:dyDescent="0.2">
      <c r="A19" s="84">
        <v>5</v>
      </c>
      <c r="B19" s="61" t="s">
        <v>38</v>
      </c>
      <c r="C19" s="58" t="s">
        <v>68</v>
      </c>
      <c r="D19" s="8"/>
      <c r="E19" s="85">
        <v>108</v>
      </c>
      <c r="F19" s="86">
        <v>21</v>
      </c>
      <c r="G19" s="87">
        <v>30</v>
      </c>
      <c r="H19" s="88">
        <v>590</v>
      </c>
      <c r="I19" s="86">
        <v>25</v>
      </c>
      <c r="J19" s="89">
        <v>26</v>
      </c>
      <c r="K19" s="85">
        <v>22</v>
      </c>
      <c r="L19" s="86">
        <v>9</v>
      </c>
      <c r="M19" s="87">
        <v>42</v>
      </c>
      <c r="N19" s="90">
        <v>90</v>
      </c>
      <c r="O19" s="86">
        <v>4</v>
      </c>
      <c r="P19" s="89">
        <v>47</v>
      </c>
      <c r="Q19" s="85">
        <v>6</v>
      </c>
      <c r="R19" s="86">
        <v>19</v>
      </c>
      <c r="S19" s="87">
        <v>32</v>
      </c>
      <c r="T19" s="91">
        <v>48</v>
      </c>
      <c r="U19" s="86">
        <v>10</v>
      </c>
      <c r="V19" s="87">
        <v>41</v>
      </c>
      <c r="W19" s="88">
        <v>63</v>
      </c>
      <c r="X19" s="86">
        <v>7</v>
      </c>
      <c r="Y19" s="89">
        <v>44</v>
      </c>
      <c r="Z19" s="85">
        <v>10</v>
      </c>
      <c r="AA19" s="86">
        <v>4</v>
      </c>
      <c r="AB19" s="87">
        <v>47</v>
      </c>
      <c r="AC19" s="85">
        <v>110</v>
      </c>
      <c r="AD19" s="86">
        <v>5</v>
      </c>
      <c r="AE19" s="87">
        <v>46</v>
      </c>
      <c r="AF19" s="92">
        <f>G19+J19+M19+P19+S19+V19+Y19+AB19+AE19</f>
        <v>355</v>
      </c>
    </row>
    <row r="20" spans="1:32" ht="12.75" x14ac:dyDescent="0.2">
      <c r="A20" s="84">
        <v>6</v>
      </c>
      <c r="B20" s="61" t="s">
        <v>54</v>
      </c>
      <c r="C20" s="58" t="s">
        <v>68</v>
      </c>
      <c r="D20" s="8"/>
      <c r="E20" s="85">
        <v>117</v>
      </c>
      <c r="F20" s="86">
        <v>9</v>
      </c>
      <c r="G20" s="87">
        <v>42</v>
      </c>
      <c r="H20" s="88">
        <v>451</v>
      </c>
      <c r="I20" s="86">
        <v>33</v>
      </c>
      <c r="J20" s="89">
        <v>18</v>
      </c>
      <c r="K20" s="85">
        <v>22</v>
      </c>
      <c r="L20" s="86">
        <v>8</v>
      </c>
      <c r="M20" s="87">
        <v>43</v>
      </c>
      <c r="N20" s="90">
        <v>81</v>
      </c>
      <c r="O20" s="86">
        <v>10</v>
      </c>
      <c r="P20" s="89">
        <v>41</v>
      </c>
      <c r="Q20" s="85">
        <v>5</v>
      </c>
      <c r="R20" s="86">
        <v>22</v>
      </c>
      <c r="S20" s="87">
        <v>29</v>
      </c>
      <c r="T20" s="91">
        <v>43</v>
      </c>
      <c r="U20" s="86">
        <v>13</v>
      </c>
      <c r="V20" s="87">
        <v>38</v>
      </c>
      <c r="W20" s="88">
        <v>53</v>
      </c>
      <c r="X20" s="86">
        <v>14</v>
      </c>
      <c r="Y20" s="89">
        <v>37</v>
      </c>
      <c r="Z20" s="85">
        <v>2</v>
      </c>
      <c r="AA20" s="86">
        <v>16</v>
      </c>
      <c r="AB20" s="87">
        <v>35</v>
      </c>
      <c r="AC20" s="85">
        <v>41</v>
      </c>
      <c r="AD20" s="86">
        <v>16</v>
      </c>
      <c r="AE20" s="87">
        <v>35</v>
      </c>
      <c r="AF20" s="92">
        <f>G20+J20+M20+P20+S20+V20+Y20+AB20+AE20</f>
        <v>318</v>
      </c>
    </row>
    <row r="21" spans="1:32" ht="12.75" customHeight="1" x14ac:dyDescent="0.2">
      <c r="A21" s="84">
        <v>7</v>
      </c>
      <c r="B21" s="61" t="s">
        <v>0</v>
      </c>
      <c r="C21" s="58" t="s">
        <v>68</v>
      </c>
      <c r="D21" s="8"/>
      <c r="E21" s="85">
        <v>115</v>
      </c>
      <c r="F21" s="86">
        <v>12</v>
      </c>
      <c r="G21" s="87">
        <v>39</v>
      </c>
      <c r="H21" s="88">
        <v>715</v>
      </c>
      <c r="I21" s="86">
        <v>3</v>
      </c>
      <c r="J21" s="89">
        <v>48</v>
      </c>
      <c r="K21" s="85">
        <v>20</v>
      </c>
      <c r="L21" s="86">
        <v>18</v>
      </c>
      <c r="M21" s="87">
        <v>33</v>
      </c>
      <c r="N21" s="90">
        <v>53</v>
      </c>
      <c r="O21" s="86">
        <v>15</v>
      </c>
      <c r="P21" s="89">
        <v>36</v>
      </c>
      <c r="Q21" s="85">
        <v>4</v>
      </c>
      <c r="R21" s="86">
        <v>23</v>
      </c>
      <c r="S21" s="87">
        <v>28</v>
      </c>
      <c r="T21" s="91">
        <v>48</v>
      </c>
      <c r="U21" s="86">
        <v>10</v>
      </c>
      <c r="V21" s="87">
        <v>41</v>
      </c>
      <c r="W21" s="88"/>
      <c r="X21" s="86"/>
      <c r="Y21" s="89"/>
      <c r="Z21" s="85">
        <v>2</v>
      </c>
      <c r="AA21" s="86">
        <v>16</v>
      </c>
      <c r="AB21" s="87">
        <v>35</v>
      </c>
      <c r="AC21" s="85">
        <v>53</v>
      </c>
      <c r="AD21" s="86">
        <v>14</v>
      </c>
      <c r="AE21" s="87">
        <v>37</v>
      </c>
      <c r="AF21" s="92">
        <f>G21+J21+M21+P21+S21+V21+Y21+AB21+AE21</f>
        <v>297</v>
      </c>
    </row>
    <row r="22" spans="1:32" ht="12.75" x14ac:dyDescent="0.2">
      <c r="A22" s="84">
        <v>8</v>
      </c>
      <c r="B22" s="61" t="s">
        <v>7</v>
      </c>
      <c r="C22" s="58" t="s">
        <v>68</v>
      </c>
      <c r="D22" s="8"/>
      <c r="E22" s="85">
        <v>105</v>
      </c>
      <c r="F22" s="86">
        <v>23</v>
      </c>
      <c r="G22" s="87">
        <v>28</v>
      </c>
      <c r="H22" s="88">
        <v>587</v>
      </c>
      <c r="I22" s="86">
        <v>26</v>
      </c>
      <c r="J22" s="89">
        <v>25</v>
      </c>
      <c r="K22" s="85">
        <v>21</v>
      </c>
      <c r="L22" s="86">
        <v>12</v>
      </c>
      <c r="M22" s="87">
        <v>39</v>
      </c>
      <c r="N22" s="90">
        <v>116</v>
      </c>
      <c r="O22" s="86">
        <v>1</v>
      </c>
      <c r="P22" s="89">
        <v>50</v>
      </c>
      <c r="Q22" s="85">
        <v>3</v>
      </c>
      <c r="R22" s="86">
        <v>26</v>
      </c>
      <c r="S22" s="87">
        <v>25</v>
      </c>
      <c r="T22" s="91">
        <v>34</v>
      </c>
      <c r="U22" s="86">
        <v>21</v>
      </c>
      <c r="V22" s="87">
        <v>30</v>
      </c>
      <c r="W22" s="88">
        <v>64</v>
      </c>
      <c r="X22" s="86">
        <v>6</v>
      </c>
      <c r="Y22" s="89">
        <v>45</v>
      </c>
      <c r="Z22" s="85">
        <v>11</v>
      </c>
      <c r="AA22" s="86">
        <v>3</v>
      </c>
      <c r="AB22" s="87">
        <v>48</v>
      </c>
      <c r="AC22" s="85"/>
      <c r="AD22" s="86"/>
      <c r="AE22" s="87"/>
      <c r="AF22" s="92">
        <f>G22+J22+M22+P22+S22+V22+Y22+AB22+AE22</f>
        <v>290</v>
      </c>
    </row>
    <row r="23" spans="1:32" ht="12.75" x14ac:dyDescent="0.2">
      <c r="A23" s="84">
        <v>9</v>
      </c>
      <c r="B23" s="61" t="s">
        <v>37</v>
      </c>
      <c r="C23" s="58" t="s">
        <v>68</v>
      </c>
      <c r="D23" s="8"/>
      <c r="E23" s="85">
        <v>120</v>
      </c>
      <c r="F23" s="86">
        <v>8</v>
      </c>
      <c r="G23" s="87">
        <v>43</v>
      </c>
      <c r="H23" s="88">
        <v>619</v>
      </c>
      <c r="I23" s="86">
        <v>18</v>
      </c>
      <c r="J23" s="89">
        <v>33</v>
      </c>
      <c r="K23" s="85">
        <v>17</v>
      </c>
      <c r="L23" s="86">
        <v>25</v>
      </c>
      <c r="M23" s="87">
        <v>26</v>
      </c>
      <c r="N23" s="90"/>
      <c r="O23" s="86"/>
      <c r="P23" s="89"/>
      <c r="Q23" s="85">
        <v>9</v>
      </c>
      <c r="R23" s="86">
        <v>12</v>
      </c>
      <c r="S23" s="87">
        <v>39</v>
      </c>
      <c r="T23" s="91">
        <v>55</v>
      </c>
      <c r="U23" s="86">
        <v>7</v>
      </c>
      <c r="V23" s="87">
        <v>44</v>
      </c>
      <c r="W23" s="88">
        <v>75</v>
      </c>
      <c r="X23" s="86">
        <v>1</v>
      </c>
      <c r="Y23" s="89">
        <v>50</v>
      </c>
      <c r="Z23" s="85">
        <v>2</v>
      </c>
      <c r="AA23" s="86">
        <v>16</v>
      </c>
      <c r="AB23" s="87">
        <v>35</v>
      </c>
      <c r="AC23" s="85"/>
      <c r="AD23" s="86"/>
      <c r="AE23" s="87"/>
      <c r="AF23" s="92">
        <f>G23+J23+M23+P23+S23+V23+Y23+AB23+AE23</f>
        <v>270</v>
      </c>
    </row>
    <row r="24" spans="1:32" ht="12.75" x14ac:dyDescent="0.2">
      <c r="A24" s="84">
        <v>10</v>
      </c>
      <c r="B24" s="61" t="s">
        <v>57</v>
      </c>
      <c r="C24" s="58" t="s">
        <v>68</v>
      </c>
      <c r="D24" s="8"/>
      <c r="E24" s="85">
        <v>90</v>
      </c>
      <c r="F24" s="86">
        <v>28</v>
      </c>
      <c r="G24" s="87">
        <v>23</v>
      </c>
      <c r="H24" s="88">
        <v>596</v>
      </c>
      <c r="I24" s="86">
        <v>24</v>
      </c>
      <c r="J24" s="89">
        <v>27</v>
      </c>
      <c r="K24" s="85">
        <v>14</v>
      </c>
      <c r="L24" s="86">
        <v>29</v>
      </c>
      <c r="M24" s="87">
        <v>22</v>
      </c>
      <c r="N24" s="90">
        <v>51</v>
      </c>
      <c r="O24" s="86">
        <v>16</v>
      </c>
      <c r="P24" s="89">
        <v>35</v>
      </c>
      <c r="Q24" s="85">
        <v>11</v>
      </c>
      <c r="R24" s="86">
        <v>9</v>
      </c>
      <c r="S24" s="87">
        <v>42</v>
      </c>
      <c r="T24" s="91"/>
      <c r="U24" s="86"/>
      <c r="V24" s="87"/>
      <c r="W24" s="88">
        <v>58</v>
      </c>
      <c r="X24" s="86">
        <v>13</v>
      </c>
      <c r="Y24" s="89">
        <v>38</v>
      </c>
      <c r="Z24" s="85">
        <v>2</v>
      </c>
      <c r="AA24" s="86">
        <v>16</v>
      </c>
      <c r="AB24" s="87">
        <v>35</v>
      </c>
      <c r="AC24" s="85">
        <v>104</v>
      </c>
      <c r="AD24" s="86">
        <v>7</v>
      </c>
      <c r="AE24" s="87">
        <v>44</v>
      </c>
      <c r="AF24" s="92">
        <f>G24+J24+M24+P24+S24+V24+Y24+AB24+AE24</f>
        <v>266</v>
      </c>
    </row>
    <row r="25" spans="1:32" ht="12.75" x14ac:dyDescent="0.2">
      <c r="A25" s="84">
        <v>11</v>
      </c>
      <c r="B25" s="61" t="s">
        <v>34</v>
      </c>
      <c r="C25" s="58" t="s">
        <v>68</v>
      </c>
      <c r="D25" s="8"/>
      <c r="E25" s="85">
        <v>109</v>
      </c>
      <c r="F25" s="86">
        <v>18</v>
      </c>
      <c r="G25" s="87">
        <v>33</v>
      </c>
      <c r="H25" s="88">
        <v>601</v>
      </c>
      <c r="I25" s="86">
        <v>23</v>
      </c>
      <c r="J25" s="89">
        <v>28</v>
      </c>
      <c r="K25" s="85">
        <v>26</v>
      </c>
      <c r="L25" s="86">
        <v>2</v>
      </c>
      <c r="M25" s="87">
        <v>49</v>
      </c>
      <c r="N25" s="90">
        <v>70</v>
      </c>
      <c r="O25" s="86">
        <v>13</v>
      </c>
      <c r="P25" s="89">
        <v>38</v>
      </c>
      <c r="Q25" s="85"/>
      <c r="R25" s="86"/>
      <c r="S25" s="87"/>
      <c r="T25" s="91">
        <v>31</v>
      </c>
      <c r="U25" s="86">
        <v>24</v>
      </c>
      <c r="V25" s="87">
        <v>27</v>
      </c>
      <c r="W25" s="88"/>
      <c r="X25" s="86"/>
      <c r="Y25" s="89"/>
      <c r="Z25" s="85">
        <v>3</v>
      </c>
      <c r="AA25" s="86">
        <v>8</v>
      </c>
      <c r="AB25" s="87">
        <v>43</v>
      </c>
      <c r="AC25" s="85">
        <v>63</v>
      </c>
      <c r="AD25" s="86">
        <v>13</v>
      </c>
      <c r="AE25" s="87">
        <v>38</v>
      </c>
      <c r="AF25" s="92">
        <f>G25+J25+M25+P25+S25+V25+Y25+AB25+AE25</f>
        <v>256</v>
      </c>
    </row>
    <row r="26" spans="1:32" ht="12.75" x14ac:dyDescent="0.2">
      <c r="A26" s="84">
        <v>12</v>
      </c>
      <c r="B26" s="61" t="s">
        <v>56</v>
      </c>
      <c r="C26" s="58" t="s">
        <v>68</v>
      </c>
      <c r="D26" s="8"/>
      <c r="E26" s="85">
        <v>110</v>
      </c>
      <c r="F26" s="86">
        <v>17</v>
      </c>
      <c r="G26" s="87">
        <v>34</v>
      </c>
      <c r="H26" s="88">
        <v>517</v>
      </c>
      <c r="I26" s="86">
        <v>30</v>
      </c>
      <c r="J26" s="89">
        <v>21</v>
      </c>
      <c r="K26" s="85">
        <v>16</v>
      </c>
      <c r="L26" s="86">
        <v>26</v>
      </c>
      <c r="M26" s="87">
        <v>25</v>
      </c>
      <c r="N26" s="90">
        <v>95</v>
      </c>
      <c r="O26" s="86">
        <v>3</v>
      </c>
      <c r="P26" s="89">
        <v>48</v>
      </c>
      <c r="Q26" s="85">
        <v>10</v>
      </c>
      <c r="R26" s="86">
        <v>10</v>
      </c>
      <c r="S26" s="87">
        <v>41</v>
      </c>
      <c r="T26" s="91">
        <v>64</v>
      </c>
      <c r="U26" s="86">
        <v>3</v>
      </c>
      <c r="V26" s="87">
        <v>48</v>
      </c>
      <c r="W26" s="88"/>
      <c r="X26" s="86"/>
      <c r="Y26" s="89"/>
      <c r="Z26" s="85">
        <v>2</v>
      </c>
      <c r="AA26" s="86">
        <v>16</v>
      </c>
      <c r="AB26" s="87">
        <v>35</v>
      </c>
      <c r="AC26" s="85"/>
      <c r="AD26" s="86"/>
      <c r="AE26" s="87"/>
      <c r="AF26" s="92">
        <f>G26+J26+M26+P26+S26+V26+Y26+AB26+AE26</f>
        <v>252</v>
      </c>
    </row>
    <row r="27" spans="1:32" ht="12.75" x14ac:dyDescent="0.2">
      <c r="A27" s="84">
        <v>13</v>
      </c>
      <c r="B27" s="61" t="s">
        <v>61</v>
      </c>
      <c r="C27" s="58" t="s">
        <v>68</v>
      </c>
      <c r="D27" s="8"/>
      <c r="E27" s="85">
        <v>47</v>
      </c>
      <c r="F27" s="86">
        <v>34</v>
      </c>
      <c r="G27" s="87">
        <v>17</v>
      </c>
      <c r="H27" s="88">
        <v>456</v>
      </c>
      <c r="I27" s="86">
        <v>32</v>
      </c>
      <c r="J27" s="89">
        <v>19</v>
      </c>
      <c r="K27" s="85">
        <v>18</v>
      </c>
      <c r="L27" s="86">
        <v>21</v>
      </c>
      <c r="M27" s="87">
        <v>30</v>
      </c>
      <c r="N27" s="90">
        <v>84</v>
      </c>
      <c r="O27" s="86">
        <v>8</v>
      </c>
      <c r="P27" s="89">
        <v>43</v>
      </c>
      <c r="Q27" s="85">
        <v>4</v>
      </c>
      <c r="R27" s="86">
        <v>23</v>
      </c>
      <c r="S27" s="87">
        <v>28</v>
      </c>
      <c r="T27" s="91">
        <v>41</v>
      </c>
      <c r="U27" s="86">
        <v>16</v>
      </c>
      <c r="V27" s="87">
        <v>35</v>
      </c>
      <c r="W27" s="88">
        <v>53</v>
      </c>
      <c r="X27" s="86">
        <v>14</v>
      </c>
      <c r="Y27" s="89">
        <v>37</v>
      </c>
      <c r="Z27" s="85">
        <v>2</v>
      </c>
      <c r="AA27" s="86">
        <v>16</v>
      </c>
      <c r="AB27" s="87">
        <v>35</v>
      </c>
      <c r="AC27" s="85"/>
      <c r="AD27" s="86"/>
      <c r="AE27" s="87"/>
      <c r="AF27" s="92">
        <f>G27+J27+M27+P27+S27+V27+Y27+AB27+AE27</f>
        <v>244</v>
      </c>
    </row>
    <row r="28" spans="1:32" ht="12.75" x14ac:dyDescent="0.2">
      <c r="A28" s="84">
        <v>14</v>
      </c>
      <c r="B28" s="61" t="s">
        <v>89</v>
      </c>
      <c r="C28" s="58" t="s">
        <v>68</v>
      </c>
      <c r="D28" s="8"/>
      <c r="E28" s="85">
        <v>85</v>
      </c>
      <c r="F28" s="86">
        <v>30</v>
      </c>
      <c r="G28" s="87">
        <v>21</v>
      </c>
      <c r="H28" s="88"/>
      <c r="I28" s="86"/>
      <c r="J28" s="89"/>
      <c r="K28" s="85">
        <v>20</v>
      </c>
      <c r="L28" s="86">
        <v>15</v>
      </c>
      <c r="M28" s="87">
        <v>36</v>
      </c>
      <c r="N28" s="90"/>
      <c r="O28" s="86"/>
      <c r="P28" s="89"/>
      <c r="Q28" s="85">
        <v>12</v>
      </c>
      <c r="R28" s="86">
        <v>7</v>
      </c>
      <c r="S28" s="87">
        <v>44</v>
      </c>
      <c r="T28" s="91"/>
      <c r="U28" s="86"/>
      <c r="V28" s="87"/>
      <c r="W28" s="88">
        <v>48</v>
      </c>
      <c r="X28" s="86">
        <v>16</v>
      </c>
      <c r="Y28" s="89">
        <v>35</v>
      </c>
      <c r="Z28" s="85">
        <v>1</v>
      </c>
      <c r="AA28" s="86">
        <v>23</v>
      </c>
      <c r="AB28" s="87">
        <v>28</v>
      </c>
      <c r="AC28" s="85"/>
      <c r="AD28" s="86"/>
      <c r="AE28" s="87"/>
      <c r="AF28" s="92">
        <f>G28+J28+M28+P28+S28+V28+Y28+AB28+AE28</f>
        <v>164</v>
      </c>
    </row>
    <row r="29" spans="1:32" ht="12.75" x14ac:dyDescent="0.2">
      <c r="A29" s="84">
        <v>15</v>
      </c>
      <c r="B29" s="61" t="s">
        <v>92</v>
      </c>
      <c r="C29" s="58" t="s">
        <v>68</v>
      </c>
      <c r="D29" s="8" t="s">
        <v>25</v>
      </c>
      <c r="E29" s="85">
        <v>112</v>
      </c>
      <c r="F29" s="86">
        <v>16</v>
      </c>
      <c r="G29" s="87">
        <v>35</v>
      </c>
      <c r="H29" s="88">
        <v>658</v>
      </c>
      <c r="I29" s="86">
        <v>12</v>
      </c>
      <c r="J29" s="89">
        <v>39</v>
      </c>
      <c r="K29" s="85">
        <v>24</v>
      </c>
      <c r="L29" s="86">
        <v>4</v>
      </c>
      <c r="M29" s="87">
        <v>47</v>
      </c>
      <c r="N29" s="90"/>
      <c r="O29" s="86"/>
      <c r="P29" s="89"/>
      <c r="Q29" s="85"/>
      <c r="R29" s="86"/>
      <c r="S29" s="87"/>
      <c r="T29" s="91"/>
      <c r="U29" s="86"/>
      <c r="V29" s="87"/>
      <c r="W29" s="88"/>
      <c r="X29" s="86"/>
      <c r="Y29" s="89"/>
      <c r="Z29" s="85">
        <v>3</v>
      </c>
      <c r="AA29" s="86">
        <v>8</v>
      </c>
      <c r="AB29" s="87">
        <v>43</v>
      </c>
      <c r="AC29" s="85"/>
      <c r="AD29" s="86"/>
      <c r="AE29" s="87"/>
      <c r="AF29" s="92">
        <f>G29+J29+M29+P29+S29+V29+Y29+AB29+AE29</f>
        <v>164</v>
      </c>
    </row>
    <row r="30" spans="1:32" ht="12.75" x14ac:dyDescent="0.2">
      <c r="A30" s="84">
        <v>16</v>
      </c>
      <c r="B30" s="61" t="s">
        <v>3</v>
      </c>
      <c r="C30" s="58" t="s">
        <v>68</v>
      </c>
      <c r="D30" s="8"/>
      <c r="E30" s="85">
        <v>73</v>
      </c>
      <c r="F30" s="86">
        <v>32</v>
      </c>
      <c r="G30" s="87">
        <v>19</v>
      </c>
      <c r="H30" s="88">
        <v>487</v>
      </c>
      <c r="I30" s="86">
        <v>31</v>
      </c>
      <c r="J30" s="89">
        <v>20</v>
      </c>
      <c r="K30" s="85">
        <v>15</v>
      </c>
      <c r="L30" s="86">
        <v>27</v>
      </c>
      <c r="M30" s="87">
        <v>24</v>
      </c>
      <c r="N30" s="90">
        <v>30</v>
      </c>
      <c r="O30" s="86">
        <v>18</v>
      </c>
      <c r="P30" s="89">
        <v>33</v>
      </c>
      <c r="Q30" s="85">
        <v>7</v>
      </c>
      <c r="R30" s="86">
        <v>17</v>
      </c>
      <c r="S30" s="87">
        <v>34</v>
      </c>
      <c r="T30" s="91"/>
      <c r="U30" s="86"/>
      <c r="V30" s="87"/>
      <c r="W30" s="88"/>
      <c r="X30" s="86"/>
      <c r="Y30" s="89"/>
      <c r="Z30" s="85">
        <v>1</v>
      </c>
      <c r="AA30" s="86">
        <v>23</v>
      </c>
      <c r="AB30" s="87">
        <v>28</v>
      </c>
      <c r="AC30" s="85"/>
      <c r="AD30" s="86"/>
      <c r="AE30" s="87"/>
      <c r="AF30" s="92">
        <f>G30+J30+M30+P30+S30+V30+Y30+AB30+AE30</f>
        <v>158</v>
      </c>
    </row>
    <row r="31" spans="1:32" ht="12.75" x14ac:dyDescent="0.2">
      <c r="A31" s="84">
        <v>17</v>
      </c>
      <c r="B31" s="61" t="s">
        <v>73</v>
      </c>
      <c r="C31" s="58" t="s">
        <v>68</v>
      </c>
      <c r="D31" s="8" t="s">
        <v>66</v>
      </c>
      <c r="E31" s="85">
        <v>138</v>
      </c>
      <c r="F31" s="86">
        <v>1</v>
      </c>
      <c r="G31" s="87">
        <v>50</v>
      </c>
      <c r="H31" s="88">
        <v>687</v>
      </c>
      <c r="I31" s="86">
        <v>6</v>
      </c>
      <c r="J31" s="89">
        <v>45</v>
      </c>
      <c r="K31" s="85"/>
      <c r="L31" s="86"/>
      <c r="M31" s="87"/>
      <c r="N31" s="90">
        <v>89</v>
      </c>
      <c r="O31" s="129">
        <v>5</v>
      </c>
      <c r="P31" s="89">
        <v>46</v>
      </c>
      <c r="Q31" s="85"/>
      <c r="R31" s="86"/>
      <c r="S31" s="87"/>
      <c r="T31" s="91"/>
      <c r="U31" s="86"/>
      <c r="V31" s="87"/>
      <c r="W31" s="88"/>
      <c r="X31" s="86"/>
      <c r="Y31" s="89"/>
      <c r="Z31" s="85"/>
      <c r="AA31" s="86"/>
      <c r="AB31" s="87"/>
      <c r="AC31" s="85"/>
      <c r="AD31" s="86"/>
      <c r="AE31" s="87"/>
      <c r="AF31" s="92">
        <f>G31+J31+M31+P31+S31+V31+Y31+AB31+AE31</f>
        <v>141</v>
      </c>
    </row>
    <row r="32" spans="1:32" ht="12.75" x14ac:dyDescent="0.2">
      <c r="A32" s="84">
        <v>18</v>
      </c>
      <c r="B32" s="61" t="s">
        <v>27</v>
      </c>
      <c r="C32" s="58" t="s">
        <v>68</v>
      </c>
      <c r="D32" s="8" t="s">
        <v>59</v>
      </c>
      <c r="E32" s="85">
        <v>135</v>
      </c>
      <c r="F32" s="86">
        <v>2</v>
      </c>
      <c r="G32" s="87">
        <v>49</v>
      </c>
      <c r="H32" s="88">
        <v>620</v>
      </c>
      <c r="I32" s="86">
        <v>17</v>
      </c>
      <c r="J32" s="89">
        <v>34</v>
      </c>
      <c r="K32" s="85"/>
      <c r="L32" s="86"/>
      <c r="M32" s="87"/>
      <c r="N32" s="90"/>
      <c r="O32" s="86"/>
      <c r="P32" s="89"/>
      <c r="Q32" s="85"/>
      <c r="R32" s="86"/>
      <c r="S32" s="87"/>
      <c r="T32" s="91"/>
      <c r="U32" s="86"/>
      <c r="V32" s="87"/>
      <c r="W32" s="88"/>
      <c r="X32" s="86"/>
      <c r="Y32" s="89"/>
      <c r="Z32" s="85"/>
      <c r="AA32" s="86"/>
      <c r="AB32" s="87"/>
      <c r="AC32" s="85">
        <v>97</v>
      </c>
      <c r="AD32" s="86">
        <v>9</v>
      </c>
      <c r="AE32" s="87">
        <v>42</v>
      </c>
      <c r="AF32" s="92">
        <f>G32+J32+M32+P32+S32+V32+Y32+AB32+AE32</f>
        <v>125</v>
      </c>
    </row>
    <row r="33" spans="1:32" ht="12.75" x14ac:dyDescent="0.2">
      <c r="A33" s="84">
        <v>19</v>
      </c>
      <c r="B33" s="61" t="s">
        <v>51</v>
      </c>
      <c r="C33" s="58" t="s">
        <v>68</v>
      </c>
      <c r="D33" s="8"/>
      <c r="E33" s="85">
        <v>73</v>
      </c>
      <c r="F33" s="86">
        <v>32</v>
      </c>
      <c r="G33" s="87">
        <v>19</v>
      </c>
      <c r="H33" s="88">
        <v>644</v>
      </c>
      <c r="I33" s="86">
        <v>13</v>
      </c>
      <c r="J33" s="89">
        <v>38</v>
      </c>
      <c r="K33" s="85">
        <v>18</v>
      </c>
      <c r="L33" s="86">
        <v>22</v>
      </c>
      <c r="M33" s="87">
        <v>29</v>
      </c>
      <c r="N33" s="90"/>
      <c r="O33" s="86"/>
      <c r="P33" s="89"/>
      <c r="Q33" s="85">
        <v>4</v>
      </c>
      <c r="R33" s="86">
        <v>23</v>
      </c>
      <c r="S33" s="87">
        <v>28</v>
      </c>
      <c r="T33" s="91"/>
      <c r="U33" s="86"/>
      <c r="V33" s="87"/>
      <c r="W33" s="88"/>
      <c r="X33" s="86"/>
      <c r="Y33" s="89"/>
      <c r="Z33" s="85"/>
      <c r="AA33" s="86"/>
      <c r="AB33" s="87"/>
      <c r="AC33" s="85"/>
      <c r="AD33" s="86"/>
      <c r="AE33" s="87"/>
      <c r="AF33" s="92">
        <f>G33+J33+M33+P33+S33+V33+Y33+AB33+AE33</f>
        <v>114</v>
      </c>
    </row>
    <row r="34" spans="1:32" ht="12.75" x14ac:dyDescent="0.2">
      <c r="A34" s="84">
        <v>19</v>
      </c>
      <c r="B34" s="61" t="s">
        <v>63</v>
      </c>
      <c r="C34" s="58" t="s">
        <v>68</v>
      </c>
      <c r="D34" s="8"/>
      <c r="E34" s="85"/>
      <c r="F34" s="86"/>
      <c r="G34" s="87"/>
      <c r="H34" s="88"/>
      <c r="I34" s="86"/>
      <c r="J34" s="89"/>
      <c r="K34" s="85">
        <v>11</v>
      </c>
      <c r="L34" s="86">
        <v>30</v>
      </c>
      <c r="M34" s="87">
        <v>21</v>
      </c>
      <c r="N34" s="90"/>
      <c r="O34" s="86"/>
      <c r="P34" s="89"/>
      <c r="Q34" s="85">
        <v>17</v>
      </c>
      <c r="R34" s="86">
        <v>1</v>
      </c>
      <c r="S34" s="87">
        <v>50</v>
      </c>
      <c r="T34" s="91"/>
      <c r="U34" s="86"/>
      <c r="V34" s="87"/>
      <c r="W34" s="88"/>
      <c r="X34" s="86"/>
      <c r="Y34" s="89"/>
      <c r="Z34" s="85">
        <v>3</v>
      </c>
      <c r="AA34" s="86">
        <v>8</v>
      </c>
      <c r="AB34" s="87">
        <v>43</v>
      </c>
      <c r="AC34" s="85"/>
      <c r="AD34" s="86"/>
      <c r="AE34" s="87"/>
      <c r="AF34" s="92">
        <f>G34+J34+M34+P34+S34+V34+Y34+AB34+AE34</f>
        <v>114</v>
      </c>
    </row>
    <row r="35" spans="1:32" ht="12.75" x14ac:dyDescent="0.2">
      <c r="A35" s="84">
        <v>21</v>
      </c>
      <c r="B35" s="61" t="s">
        <v>83</v>
      </c>
      <c r="C35" s="58" t="s">
        <v>68</v>
      </c>
      <c r="D35" s="8"/>
      <c r="E35" s="85"/>
      <c r="F35" s="86"/>
      <c r="G35" s="87"/>
      <c r="H35" s="88"/>
      <c r="I35" s="86"/>
      <c r="J35" s="89"/>
      <c r="K35" s="85">
        <v>27</v>
      </c>
      <c r="L35" s="86">
        <v>1</v>
      </c>
      <c r="M35" s="87">
        <v>50</v>
      </c>
      <c r="N35" s="90"/>
      <c r="O35" s="86"/>
      <c r="P35" s="89"/>
      <c r="Q35" s="85">
        <v>13</v>
      </c>
      <c r="R35" s="86">
        <v>4</v>
      </c>
      <c r="S35" s="87">
        <v>47</v>
      </c>
      <c r="T35" s="91">
        <v>0</v>
      </c>
      <c r="U35" s="86"/>
      <c r="V35" s="87"/>
      <c r="W35" s="88"/>
      <c r="X35" s="86"/>
      <c r="Y35" s="89"/>
      <c r="Z35" s="85"/>
      <c r="AA35" s="86"/>
      <c r="AB35" s="87"/>
      <c r="AC35" s="85"/>
      <c r="AD35" s="86"/>
      <c r="AE35" s="87"/>
      <c r="AF35" s="92">
        <f>G35+J35+M35+P35+S35+V35+Y35+AB35+AE35</f>
        <v>97</v>
      </c>
    </row>
    <row r="36" spans="1:32" ht="12.75" x14ac:dyDescent="0.2">
      <c r="A36" s="84">
        <v>22</v>
      </c>
      <c r="B36" s="61" t="s">
        <v>2</v>
      </c>
      <c r="C36" s="58" t="s">
        <v>68</v>
      </c>
      <c r="D36" s="8" t="s">
        <v>59</v>
      </c>
      <c r="E36" s="85">
        <v>123</v>
      </c>
      <c r="F36" s="86">
        <v>5</v>
      </c>
      <c r="G36" s="87">
        <v>46</v>
      </c>
      <c r="H36" s="88">
        <v>674</v>
      </c>
      <c r="I36" s="86">
        <v>11</v>
      </c>
      <c r="J36" s="89">
        <v>40</v>
      </c>
      <c r="K36" s="85"/>
      <c r="L36" s="86"/>
      <c r="M36" s="87"/>
      <c r="N36" s="90"/>
      <c r="O36" s="86"/>
      <c r="P36" s="89"/>
      <c r="Q36" s="85"/>
      <c r="R36" s="86"/>
      <c r="S36" s="87"/>
      <c r="T36" s="91"/>
      <c r="U36" s="86"/>
      <c r="V36" s="87"/>
      <c r="W36" s="88"/>
      <c r="X36" s="86"/>
      <c r="Y36" s="89"/>
      <c r="Z36" s="85"/>
      <c r="AA36" s="86"/>
      <c r="AB36" s="87"/>
      <c r="AC36" s="85"/>
      <c r="AD36" s="86"/>
      <c r="AE36" s="87"/>
      <c r="AF36" s="92">
        <f>G36+J36+M36+P36+S36+V36+Y36+AB36+AE36</f>
        <v>86</v>
      </c>
    </row>
    <row r="37" spans="1:32" ht="12.75" x14ac:dyDescent="0.2">
      <c r="A37" s="84">
        <v>23</v>
      </c>
      <c r="B37" s="61" t="s">
        <v>24</v>
      </c>
      <c r="C37" s="58" t="s">
        <v>68</v>
      </c>
      <c r="D37" s="8"/>
      <c r="E37" s="85">
        <v>121</v>
      </c>
      <c r="F37" s="86">
        <v>7</v>
      </c>
      <c r="G37" s="87">
        <v>44</v>
      </c>
      <c r="H37" s="88">
        <v>618</v>
      </c>
      <c r="I37" s="86">
        <v>19</v>
      </c>
      <c r="J37" s="89">
        <v>32</v>
      </c>
      <c r="K37" s="85"/>
      <c r="L37" s="86"/>
      <c r="M37" s="87"/>
      <c r="N37" s="90"/>
      <c r="O37" s="86"/>
      <c r="P37" s="89"/>
      <c r="Q37" s="85"/>
      <c r="R37" s="86"/>
      <c r="S37" s="87"/>
      <c r="T37" s="91"/>
      <c r="U37" s="86"/>
      <c r="V37" s="87"/>
      <c r="W37" s="88"/>
      <c r="X37" s="86"/>
      <c r="Y37" s="89"/>
      <c r="Z37" s="85"/>
      <c r="AA37" s="86"/>
      <c r="AB37" s="87"/>
      <c r="AC37" s="85"/>
      <c r="AD37" s="86"/>
      <c r="AE37" s="87"/>
      <c r="AF37" s="92">
        <f>G37+J37+M37+P37+S37+V37+Y37+AB37+AE37</f>
        <v>76</v>
      </c>
    </row>
    <row r="38" spans="1:32" ht="12.75" x14ac:dyDescent="0.2">
      <c r="A38" s="84">
        <v>24</v>
      </c>
      <c r="B38" s="61" t="s">
        <v>94</v>
      </c>
      <c r="C38" s="58" t="s">
        <v>68</v>
      </c>
      <c r="D38" s="8" t="s">
        <v>25</v>
      </c>
      <c r="E38" s="85">
        <v>91</v>
      </c>
      <c r="F38" s="86">
        <v>27</v>
      </c>
      <c r="G38" s="87">
        <v>24</v>
      </c>
      <c r="H38" s="88">
        <v>618</v>
      </c>
      <c r="I38" s="86">
        <v>19</v>
      </c>
      <c r="J38" s="89">
        <v>32</v>
      </c>
      <c r="K38" s="85"/>
      <c r="L38" s="86"/>
      <c r="M38" s="87"/>
      <c r="N38" s="90"/>
      <c r="O38" s="86"/>
      <c r="P38" s="89"/>
      <c r="Q38" s="85"/>
      <c r="R38" s="86"/>
      <c r="S38" s="87"/>
      <c r="T38" s="91"/>
      <c r="U38" s="86"/>
      <c r="V38" s="87"/>
      <c r="W38" s="88"/>
      <c r="X38" s="86"/>
      <c r="Y38" s="89"/>
      <c r="Z38" s="85"/>
      <c r="AA38" s="86"/>
      <c r="AB38" s="87"/>
      <c r="AC38" s="85"/>
      <c r="AD38" s="86"/>
      <c r="AE38" s="87"/>
      <c r="AF38" s="92">
        <f>G38+J38+M38+P38+S38+V38+Y38+AB38+AE38</f>
        <v>56</v>
      </c>
    </row>
    <row r="39" spans="1:32" ht="12.75" x14ac:dyDescent="0.2">
      <c r="A39" s="84">
        <v>25</v>
      </c>
      <c r="B39" s="61" t="s">
        <v>85</v>
      </c>
      <c r="C39" s="58" t="s">
        <v>68</v>
      </c>
      <c r="D39" s="8" t="s">
        <v>66</v>
      </c>
      <c r="E39" s="85"/>
      <c r="F39" s="86"/>
      <c r="G39" s="87"/>
      <c r="H39" s="88"/>
      <c r="I39" s="86"/>
      <c r="J39" s="89"/>
      <c r="K39" s="85"/>
      <c r="L39" s="86"/>
      <c r="M39" s="87"/>
      <c r="N39" s="90"/>
      <c r="O39" s="86"/>
      <c r="P39" s="89"/>
      <c r="Q39" s="85">
        <v>14</v>
      </c>
      <c r="R39" s="86">
        <v>3</v>
      </c>
      <c r="S39" s="87">
        <v>48</v>
      </c>
      <c r="T39" s="91"/>
      <c r="U39" s="86"/>
      <c r="V39" s="87"/>
      <c r="W39" s="88"/>
      <c r="X39" s="86"/>
      <c r="Y39" s="89"/>
      <c r="Z39" s="85"/>
      <c r="AA39" s="86"/>
      <c r="AB39" s="87"/>
      <c r="AC39" s="85"/>
      <c r="AD39" s="86"/>
      <c r="AE39" s="87"/>
      <c r="AF39" s="92">
        <f>G39+J39+M39+P39+S39+V39+Y39+AB39+AE39</f>
        <v>48</v>
      </c>
    </row>
    <row r="40" spans="1:32" ht="12.75" x14ac:dyDescent="0.2">
      <c r="A40" s="84">
        <v>26</v>
      </c>
      <c r="B40" s="61" t="s">
        <v>65</v>
      </c>
      <c r="C40" s="58" t="s">
        <v>68</v>
      </c>
      <c r="D40" s="8" t="s">
        <v>39</v>
      </c>
      <c r="E40" s="85"/>
      <c r="F40" s="86"/>
      <c r="G40" s="87"/>
      <c r="H40" s="88"/>
      <c r="I40" s="86"/>
      <c r="J40" s="89"/>
      <c r="K40" s="85"/>
      <c r="L40" s="86"/>
      <c r="M40" s="87"/>
      <c r="N40" s="90"/>
      <c r="O40" s="86"/>
      <c r="P40" s="89"/>
      <c r="Q40" s="85">
        <v>13</v>
      </c>
      <c r="R40" s="86">
        <v>4</v>
      </c>
      <c r="S40" s="87">
        <v>47</v>
      </c>
      <c r="T40" s="91"/>
      <c r="U40" s="86"/>
      <c r="V40" s="87"/>
      <c r="W40" s="88"/>
      <c r="X40" s="86"/>
      <c r="Y40" s="89"/>
      <c r="Z40" s="85"/>
      <c r="AA40" s="86"/>
      <c r="AB40" s="87"/>
      <c r="AC40" s="85"/>
      <c r="AD40" s="86"/>
      <c r="AE40" s="87"/>
      <c r="AF40" s="92">
        <f>G40+J40+M40+P40+S40+V40+Y40+AB40+AE40</f>
        <v>47</v>
      </c>
    </row>
    <row r="41" spans="1:32" ht="12.75" x14ac:dyDescent="0.2">
      <c r="A41" s="84">
        <v>27</v>
      </c>
      <c r="B41" s="61" t="s">
        <v>86</v>
      </c>
      <c r="C41" s="58" t="s">
        <v>68</v>
      </c>
      <c r="D41" s="8" t="s">
        <v>66</v>
      </c>
      <c r="E41" s="85"/>
      <c r="F41" s="86"/>
      <c r="G41" s="87"/>
      <c r="H41" s="88"/>
      <c r="I41" s="86"/>
      <c r="J41" s="89"/>
      <c r="K41" s="85"/>
      <c r="L41" s="86"/>
      <c r="M41" s="87"/>
      <c r="N41" s="90"/>
      <c r="O41" s="86"/>
      <c r="P41" s="89"/>
      <c r="Q41" s="85"/>
      <c r="R41" s="86"/>
      <c r="S41" s="87"/>
      <c r="T41" s="91"/>
      <c r="U41" s="86"/>
      <c r="V41" s="87"/>
      <c r="W41" s="88"/>
      <c r="X41" s="86"/>
      <c r="Y41" s="89"/>
      <c r="Z41" s="85">
        <v>9</v>
      </c>
      <c r="AA41" s="86">
        <v>5</v>
      </c>
      <c r="AB41" s="87">
        <v>46</v>
      </c>
      <c r="AC41" s="85"/>
      <c r="AD41" s="86"/>
      <c r="AE41" s="87"/>
      <c r="AF41" s="92">
        <f>G41+J41+M41+P41+S41+V41+Y41+AB41+AE41</f>
        <v>46</v>
      </c>
    </row>
    <row r="42" spans="1:32" ht="12.75" x14ac:dyDescent="0.2">
      <c r="A42" s="84">
        <v>28</v>
      </c>
      <c r="B42" s="61" t="s">
        <v>91</v>
      </c>
      <c r="C42" s="58" t="s">
        <v>68</v>
      </c>
      <c r="D42" s="8" t="s">
        <v>25</v>
      </c>
      <c r="E42" s="85"/>
      <c r="F42" s="86"/>
      <c r="G42" s="87"/>
      <c r="H42" s="88"/>
      <c r="I42" s="86"/>
      <c r="J42" s="89"/>
      <c r="K42" s="85"/>
      <c r="L42" s="86"/>
      <c r="M42" s="87"/>
      <c r="N42" s="90"/>
      <c r="O42" s="86"/>
      <c r="P42" s="89"/>
      <c r="Q42" s="85"/>
      <c r="R42" s="86"/>
      <c r="S42" s="87"/>
      <c r="T42" s="91">
        <v>57</v>
      </c>
      <c r="U42" s="86">
        <v>6</v>
      </c>
      <c r="V42" s="87">
        <v>45</v>
      </c>
      <c r="W42" s="88"/>
      <c r="X42" s="86"/>
      <c r="Y42" s="89"/>
      <c r="Z42" s="85"/>
      <c r="AA42" s="86"/>
      <c r="AB42" s="87"/>
      <c r="AC42" s="85"/>
      <c r="AD42" s="86"/>
      <c r="AE42" s="87"/>
      <c r="AF42" s="92">
        <f>G42+J42+M42+P42+S42+V42+Y42+AB42+AE42</f>
        <v>45</v>
      </c>
    </row>
    <row r="43" spans="1:32" ht="12.75" x14ac:dyDescent="0.2">
      <c r="A43" s="84">
        <v>29</v>
      </c>
      <c r="B43" s="61" t="s">
        <v>95</v>
      </c>
      <c r="C43" s="58" t="s">
        <v>68</v>
      </c>
      <c r="D43" s="8" t="s">
        <v>25</v>
      </c>
      <c r="E43" s="85"/>
      <c r="F43" s="86"/>
      <c r="G43" s="87"/>
      <c r="H43" s="88">
        <v>681</v>
      </c>
      <c r="I43" s="86">
        <v>8</v>
      </c>
      <c r="J43" s="89">
        <v>43</v>
      </c>
      <c r="K43" s="85"/>
      <c r="L43" s="86"/>
      <c r="M43" s="87"/>
      <c r="N43" s="90"/>
      <c r="O43" s="86"/>
      <c r="P43" s="89"/>
      <c r="Q43" s="85"/>
      <c r="R43" s="86"/>
      <c r="S43" s="87"/>
      <c r="T43" s="91"/>
      <c r="U43" s="86"/>
      <c r="V43" s="87"/>
      <c r="W43" s="88"/>
      <c r="X43" s="86"/>
      <c r="Y43" s="89"/>
      <c r="Z43" s="85"/>
      <c r="AA43" s="86"/>
      <c r="AB43" s="87"/>
      <c r="AC43" s="85"/>
      <c r="AD43" s="86"/>
      <c r="AE43" s="87"/>
      <c r="AF43" s="92">
        <f>G43+J43+M43+P43+S43+V43+Y43+AB43+AE43</f>
        <v>43</v>
      </c>
    </row>
    <row r="44" spans="1:32" ht="12.75" x14ac:dyDescent="0.2">
      <c r="A44" s="93">
        <v>30</v>
      </c>
      <c r="B44" s="62" t="s">
        <v>87</v>
      </c>
      <c r="C44" s="59" t="s">
        <v>68</v>
      </c>
      <c r="D44" s="22" t="s">
        <v>66</v>
      </c>
      <c r="E44" s="98"/>
      <c r="F44" s="94"/>
      <c r="G44" s="95"/>
      <c r="H44" s="99"/>
      <c r="I44" s="94"/>
      <c r="J44" s="97"/>
      <c r="K44" s="98"/>
      <c r="L44" s="94"/>
      <c r="M44" s="95"/>
      <c r="N44" s="96"/>
      <c r="O44" s="94"/>
      <c r="P44" s="97"/>
      <c r="Q44" s="98"/>
      <c r="R44" s="94"/>
      <c r="S44" s="95"/>
      <c r="T44" s="100"/>
      <c r="U44" s="94"/>
      <c r="V44" s="95"/>
      <c r="W44" s="99">
        <v>60</v>
      </c>
      <c r="X44" s="94">
        <v>10</v>
      </c>
      <c r="Y44" s="97">
        <v>41</v>
      </c>
      <c r="Z44" s="98"/>
      <c r="AA44" s="94"/>
      <c r="AB44" s="95"/>
      <c r="AC44" s="98"/>
      <c r="AD44" s="94"/>
      <c r="AE44" s="95"/>
      <c r="AF44" s="92">
        <f>G44+J44+M44+P44+S44+V44+Y44+AB44+AE44</f>
        <v>41</v>
      </c>
    </row>
    <row r="45" spans="1:32" ht="12.75" x14ac:dyDescent="0.2">
      <c r="A45" s="93">
        <v>30</v>
      </c>
      <c r="B45" s="62" t="s">
        <v>170</v>
      </c>
      <c r="C45" s="59" t="s">
        <v>68</v>
      </c>
      <c r="D45" s="22" t="s">
        <v>66</v>
      </c>
      <c r="E45" s="98"/>
      <c r="F45" s="94"/>
      <c r="G45" s="95"/>
      <c r="H45" s="99"/>
      <c r="I45" s="94"/>
      <c r="J45" s="97"/>
      <c r="K45" s="98"/>
      <c r="L45" s="94"/>
      <c r="M45" s="95"/>
      <c r="N45" s="96"/>
      <c r="O45" s="94"/>
      <c r="P45" s="97"/>
      <c r="Q45" s="98"/>
      <c r="R45" s="94"/>
      <c r="S45" s="95"/>
      <c r="T45" s="91">
        <v>48</v>
      </c>
      <c r="U45" s="86">
        <v>10</v>
      </c>
      <c r="V45" s="87">
        <v>41</v>
      </c>
      <c r="W45" s="99"/>
      <c r="X45" s="94"/>
      <c r="Y45" s="97"/>
      <c r="Z45" s="98"/>
      <c r="AA45" s="94"/>
      <c r="AB45" s="95"/>
      <c r="AC45" s="98"/>
      <c r="AD45" s="94"/>
      <c r="AE45" s="95"/>
      <c r="AF45" s="92">
        <f>G45+J45+M45+P45+S45+V45+Y45+AB45+AE45</f>
        <v>41</v>
      </c>
    </row>
    <row r="46" spans="1:32" ht="12.75" x14ac:dyDescent="0.2">
      <c r="A46" s="93">
        <v>32</v>
      </c>
      <c r="B46" s="62" t="s">
        <v>62</v>
      </c>
      <c r="C46" s="59" t="s">
        <v>68</v>
      </c>
      <c r="D46" s="22" t="s">
        <v>39</v>
      </c>
      <c r="E46" s="98">
        <v>114</v>
      </c>
      <c r="F46" s="94">
        <v>13</v>
      </c>
      <c r="G46" s="95">
        <v>38</v>
      </c>
      <c r="H46" s="99"/>
      <c r="I46" s="94"/>
      <c r="J46" s="97"/>
      <c r="K46" s="98"/>
      <c r="L46" s="94"/>
      <c r="M46" s="95"/>
      <c r="N46" s="96"/>
      <c r="O46" s="94"/>
      <c r="P46" s="97"/>
      <c r="Q46" s="98"/>
      <c r="R46" s="94"/>
      <c r="S46" s="95"/>
      <c r="T46" s="100"/>
      <c r="U46" s="94"/>
      <c r="V46" s="95"/>
      <c r="W46" s="99"/>
      <c r="X46" s="94"/>
      <c r="Y46" s="97"/>
      <c r="Z46" s="98"/>
      <c r="AA46" s="94"/>
      <c r="AB46" s="95"/>
      <c r="AC46" s="98"/>
      <c r="AD46" s="94"/>
      <c r="AE46" s="95"/>
      <c r="AF46" s="92">
        <f>G46+J46+M46+P46+S46+V46+Y46+AB46+AE46</f>
        <v>38</v>
      </c>
    </row>
    <row r="47" spans="1:32" ht="12.75" x14ac:dyDescent="0.2">
      <c r="A47" s="93">
        <v>32</v>
      </c>
      <c r="B47" s="62" t="s">
        <v>8</v>
      </c>
      <c r="C47" s="59" t="s">
        <v>68</v>
      </c>
      <c r="D47" s="22" t="s">
        <v>60</v>
      </c>
      <c r="E47" s="98"/>
      <c r="F47" s="94"/>
      <c r="G47" s="95"/>
      <c r="H47" s="99"/>
      <c r="I47" s="94"/>
      <c r="J47" s="97"/>
      <c r="K47" s="98"/>
      <c r="L47" s="94"/>
      <c r="M47" s="95"/>
      <c r="N47" s="96"/>
      <c r="O47" s="94"/>
      <c r="P47" s="97"/>
      <c r="Q47" s="98"/>
      <c r="R47" s="94"/>
      <c r="S47" s="95"/>
      <c r="T47" s="100">
        <v>43</v>
      </c>
      <c r="U47" s="94">
        <v>13</v>
      </c>
      <c r="V47" s="95">
        <v>38</v>
      </c>
      <c r="W47" s="99"/>
      <c r="X47" s="94"/>
      <c r="Y47" s="97"/>
      <c r="Z47" s="98"/>
      <c r="AA47" s="94"/>
      <c r="AB47" s="95"/>
      <c r="AC47" s="98"/>
      <c r="AD47" s="94"/>
      <c r="AE47" s="95"/>
      <c r="AF47" s="92">
        <f>G47+J47+M47+P47+S47+V47+Y47+AB47+AE47</f>
        <v>38</v>
      </c>
    </row>
    <row r="48" spans="1:32" ht="12.75" x14ac:dyDescent="0.2">
      <c r="A48" s="93">
        <v>34</v>
      </c>
      <c r="B48" s="62" t="s">
        <v>88</v>
      </c>
      <c r="C48" s="59" t="s">
        <v>68</v>
      </c>
      <c r="D48" s="22" t="s">
        <v>66</v>
      </c>
      <c r="E48" s="98"/>
      <c r="F48" s="94"/>
      <c r="G48" s="95"/>
      <c r="H48" s="99"/>
      <c r="I48" s="94"/>
      <c r="J48" s="97"/>
      <c r="K48" s="98"/>
      <c r="L48" s="94"/>
      <c r="M48" s="95"/>
      <c r="N48" s="96"/>
      <c r="O48" s="94"/>
      <c r="P48" s="97"/>
      <c r="Q48" s="98"/>
      <c r="R48" s="94"/>
      <c r="S48" s="95"/>
      <c r="T48" s="100"/>
      <c r="U48" s="94"/>
      <c r="V48" s="95"/>
      <c r="W48" s="99"/>
      <c r="X48" s="94"/>
      <c r="Y48" s="97"/>
      <c r="Z48" s="98"/>
      <c r="AA48" s="94"/>
      <c r="AB48" s="95"/>
      <c r="AC48" s="98">
        <v>52</v>
      </c>
      <c r="AD48" s="94">
        <v>15</v>
      </c>
      <c r="AE48" s="95">
        <v>36</v>
      </c>
      <c r="AF48" s="92">
        <f>G48+J48+M48+P48+S48+V48+Y48+AB48+AE48</f>
        <v>36</v>
      </c>
    </row>
    <row r="49" spans="1:32" ht="12.75" x14ac:dyDescent="0.2">
      <c r="A49" s="93">
        <v>35</v>
      </c>
      <c r="B49" s="62" t="s">
        <v>26</v>
      </c>
      <c r="C49" s="59" t="s">
        <v>68</v>
      </c>
      <c r="D49" s="22"/>
      <c r="E49" s="98"/>
      <c r="F49" s="94"/>
      <c r="G49" s="95"/>
      <c r="H49" s="99"/>
      <c r="I49" s="94"/>
      <c r="J49" s="97"/>
      <c r="K49" s="98">
        <v>20</v>
      </c>
      <c r="L49" s="94">
        <v>16</v>
      </c>
      <c r="M49" s="95">
        <v>35</v>
      </c>
      <c r="N49" s="96"/>
      <c r="O49" s="94"/>
      <c r="P49" s="97"/>
      <c r="Q49" s="98"/>
      <c r="R49" s="94"/>
      <c r="S49" s="95"/>
      <c r="T49" s="100"/>
      <c r="U49" s="94"/>
      <c r="V49" s="95"/>
      <c r="W49" s="99"/>
      <c r="X49" s="94"/>
      <c r="Y49" s="97"/>
      <c r="Z49" s="98"/>
      <c r="AA49" s="94"/>
      <c r="AB49" s="95"/>
      <c r="AC49" s="98"/>
      <c r="AD49" s="94"/>
      <c r="AE49" s="95"/>
      <c r="AF49" s="92">
        <f>G49+J49+M49+P49+S49+V49+Y49+AB49+AE49</f>
        <v>35</v>
      </c>
    </row>
    <row r="50" spans="1:32" ht="12.75" x14ac:dyDescent="0.2">
      <c r="A50" s="93">
        <v>35</v>
      </c>
      <c r="B50" s="62" t="s">
        <v>93</v>
      </c>
      <c r="C50" s="59" t="s">
        <v>68</v>
      </c>
      <c r="D50" s="22"/>
      <c r="E50" s="98">
        <v>109</v>
      </c>
      <c r="F50" s="94">
        <v>18</v>
      </c>
      <c r="G50" s="95">
        <v>33</v>
      </c>
      <c r="H50" s="99"/>
      <c r="I50" s="94"/>
      <c r="J50" s="97"/>
      <c r="K50" s="98"/>
      <c r="L50" s="94"/>
      <c r="M50" s="95"/>
      <c r="N50" s="96"/>
      <c r="O50" s="94"/>
      <c r="P50" s="97"/>
      <c r="Q50" s="98"/>
      <c r="R50" s="94"/>
      <c r="S50" s="95"/>
      <c r="T50" s="100"/>
      <c r="U50" s="94"/>
      <c r="V50" s="95"/>
      <c r="W50" s="99"/>
      <c r="X50" s="94"/>
      <c r="Y50" s="97"/>
      <c r="Z50" s="98"/>
      <c r="AA50" s="94"/>
      <c r="AB50" s="95"/>
      <c r="AC50" s="98"/>
      <c r="AD50" s="94"/>
      <c r="AE50" s="95"/>
      <c r="AF50" s="92">
        <f>G50+J50+M50+P50+S50+V50+Y50+AB50+AE50</f>
        <v>33</v>
      </c>
    </row>
    <row r="51" spans="1:32" ht="12.75" x14ac:dyDescent="0.2">
      <c r="A51" s="93">
        <v>37</v>
      </c>
      <c r="B51" s="62" t="s">
        <v>1</v>
      </c>
      <c r="C51" s="59" t="s">
        <v>68</v>
      </c>
      <c r="D51" s="22" t="s">
        <v>35</v>
      </c>
      <c r="E51" s="98"/>
      <c r="F51" s="94"/>
      <c r="G51" s="95"/>
      <c r="H51" s="99">
        <v>618</v>
      </c>
      <c r="I51" s="94">
        <v>19</v>
      </c>
      <c r="J51" s="97">
        <v>32</v>
      </c>
      <c r="K51" s="98"/>
      <c r="L51" s="94"/>
      <c r="M51" s="95"/>
      <c r="N51" s="96"/>
      <c r="O51" s="94"/>
      <c r="P51" s="97"/>
      <c r="Q51" s="98"/>
      <c r="R51" s="94"/>
      <c r="S51" s="95"/>
      <c r="T51" s="100"/>
      <c r="U51" s="94"/>
      <c r="V51" s="95"/>
      <c r="W51" s="99"/>
      <c r="X51" s="94"/>
      <c r="Y51" s="97"/>
      <c r="Z51" s="98"/>
      <c r="AA51" s="94"/>
      <c r="AB51" s="95"/>
      <c r="AC51" s="98"/>
      <c r="AD51" s="94"/>
      <c r="AE51" s="95"/>
      <c r="AF51" s="92">
        <f>G51+J51+M51+P51+S51+V51+Y51+AB51+AE51</f>
        <v>32</v>
      </c>
    </row>
    <row r="52" spans="1:32" ht="12.75" x14ac:dyDescent="0.2">
      <c r="A52" s="93">
        <v>38</v>
      </c>
      <c r="B52" s="62" t="s">
        <v>64</v>
      </c>
      <c r="C52" s="59" t="s">
        <v>68</v>
      </c>
      <c r="D52" s="22"/>
      <c r="E52" s="98"/>
      <c r="F52" s="94"/>
      <c r="G52" s="95"/>
      <c r="H52" s="99"/>
      <c r="I52" s="94"/>
      <c r="J52" s="97"/>
      <c r="K52" s="98"/>
      <c r="L52" s="94"/>
      <c r="M52" s="95"/>
      <c r="N52" s="96"/>
      <c r="O52" s="94"/>
      <c r="P52" s="97"/>
      <c r="Q52" s="98"/>
      <c r="R52" s="94"/>
      <c r="S52" s="95"/>
      <c r="T52" s="100">
        <v>37</v>
      </c>
      <c r="U52" s="94">
        <v>19</v>
      </c>
      <c r="V52" s="95">
        <v>32</v>
      </c>
      <c r="W52" s="99"/>
      <c r="X52" s="94"/>
      <c r="Y52" s="97"/>
      <c r="Z52" s="98"/>
      <c r="AA52" s="94"/>
      <c r="AB52" s="95"/>
      <c r="AC52" s="98"/>
      <c r="AD52" s="94"/>
      <c r="AE52" s="95"/>
      <c r="AF52" s="92">
        <f>G52+J52+M52+P52+S52+V52+Y52+AB52+AE52</f>
        <v>32</v>
      </c>
    </row>
    <row r="53" spans="1:32" ht="12.75" x14ac:dyDescent="0.2">
      <c r="A53" s="93">
        <v>39</v>
      </c>
      <c r="B53" s="62" t="s">
        <v>84</v>
      </c>
      <c r="C53" s="59" t="s">
        <v>68</v>
      </c>
      <c r="D53" s="22" t="s">
        <v>66</v>
      </c>
      <c r="E53" s="98"/>
      <c r="F53" s="94"/>
      <c r="G53" s="95"/>
      <c r="H53" s="99"/>
      <c r="I53" s="94"/>
      <c r="J53" s="97"/>
      <c r="K53" s="98">
        <v>18</v>
      </c>
      <c r="L53" s="94">
        <v>23</v>
      </c>
      <c r="M53" s="95">
        <v>28</v>
      </c>
      <c r="N53" s="96"/>
      <c r="O53" s="94"/>
      <c r="P53" s="97"/>
      <c r="Q53" s="98"/>
      <c r="R53" s="94"/>
      <c r="S53" s="95"/>
      <c r="T53" s="100"/>
      <c r="U53" s="94"/>
      <c r="V53" s="95"/>
      <c r="W53" s="99"/>
      <c r="X53" s="94"/>
      <c r="Y53" s="97"/>
      <c r="Z53" s="98"/>
      <c r="AA53" s="94"/>
      <c r="AB53" s="95"/>
      <c r="AC53" s="98"/>
      <c r="AD53" s="94"/>
      <c r="AE53" s="95"/>
      <c r="AF53" s="92">
        <f>G53+J53+M53+P53+S53+V53+Y53+AB53+AE53</f>
        <v>28</v>
      </c>
    </row>
    <row r="54" spans="1:32" ht="12.75" x14ac:dyDescent="0.2">
      <c r="A54" s="93">
        <v>40</v>
      </c>
      <c r="B54" s="62" t="s">
        <v>6</v>
      </c>
      <c r="C54" s="59" t="s">
        <v>68</v>
      </c>
      <c r="D54" s="22"/>
      <c r="E54" s="98"/>
      <c r="F54" s="94"/>
      <c r="G54" s="95"/>
      <c r="H54" s="99"/>
      <c r="I54" s="94"/>
      <c r="J54" s="97"/>
      <c r="K54" s="98"/>
      <c r="L54" s="94"/>
      <c r="M54" s="95"/>
      <c r="N54" s="96"/>
      <c r="O54" s="94"/>
      <c r="P54" s="97"/>
      <c r="Q54" s="98">
        <v>3</v>
      </c>
      <c r="R54" s="94">
        <v>26</v>
      </c>
      <c r="S54" s="95">
        <v>25</v>
      </c>
      <c r="T54" s="100"/>
      <c r="U54" s="94"/>
      <c r="V54" s="95"/>
      <c r="W54" s="99"/>
      <c r="X54" s="94"/>
      <c r="Y54" s="97"/>
      <c r="Z54" s="98"/>
      <c r="AA54" s="94"/>
      <c r="AB54" s="95"/>
      <c r="AC54" s="98"/>
      <c r="AD54" s="94"/>
      <c r="AE54" s="95"/>
      <c r="AF54" s="92">
        <f>G54+J54+M54+P54+S54+V54+Y54+AB54+AE54</f>
        <v>25</v>
      </c>
    </row>
    <row r="55" spans="1:32" ht="12.75" x14ac:dyDescent="0.2">
      <c r="A55" s="93">
        <v>41</v>
      </c>
      <c r="B55" s="62" t="s">
        <v>46</v>
      </c>
      <c r="C55" s="59" t="s">
        <v>68</v>
      </c>
      <c r="D55" s="22" t="s">
        <v>39</v>
      </c>
      <c r="E55" s="98"/>
      <c r="F55" s="94"/>
      <c r="G55" s="95"/>
      <c r="H55" s="99">
        <v>571</v>
      </c>
      <c r="I55" s="94">
        <v>27</v>
      </c>
      <c r="J55" s="97">
        <v>24</v>
      </c>
      <c r="K55" s="98"/>
      <c r="L55" s="94"/>
      <c r="M55" s="95"/>
      <c r="N55" s="96"/>
      <c r="O55" s="94"/>
      <c r="P55" s="97"/>
      <c r="Q55" s="98"/>
      <c r="R55" s="94"/>
      <c r="S55" s="95"/>
      <c r="T55" s="100"/>
      <c r="U55" s="94"/>
      <c r="V55" s="95"/>
      <c r="W55" s="99"/>
      <c r="X55" s="94"/>
      <c r="Y55" s="97"/>
      <c r="Z55" s="98"/>
      <c r="AA55" s="94"/>
      <c r="AB55" s="95"/>
      <c r="AC55" s="98"/>
      <c r="AD55" s="94"/>
      <c r="AE55" s="95"/>
      <c r="AF55" s="92">
        <f>G55+J55+M55+P55+S55+V55+Y55+AB55+AE55</f>
        <v>24</v>
      </c>
    </row>
    <row r="56" spans="1:32" ht="12.75" x14ac:dyDescent="0.2">
      <c r="A56" s="93">
        <v>42</v>
      </c>
      <c r="B56" s="62" t="s">
        <v>96</v>
      </c>
      <c r="C56" s="59" t="s">
        <v>68</v>
      </c>
      <c r="D56" s="22" t="s">
        <v>66</v>
      </c>
      <c r="E56" s="98"/>
      <c r="F56" s="94"/>
      <c r="G56" s="95"/>
      <c r="H56" s="99">
        <v>558</v>
      </c>
      <c r="I56" s="94">
        <v>28</v>
      </c>
      <c r="J56" s="97">
        <v>23</v>
      </c>
      <c r="K56" s="98"/>
      <c r="L56" s="94"/>
      <c r="M56" s="95"/>
      <c r="N56" s="96"/>
      <c r="O56" s="94"/>
      <c r="P56" s="97"/>
      <c r="Q56" s="98"/>
      <c r="R56" s="94"/>
      <c r="S56" s="95"/>
      <c r="T56" s="100"/>
      <c r="U56" s="94"/>
      <c r="V56" s="95"/>
      <c r="W56" s="99"/>
      <c r="X56" s="94"/>
      <c r="Y56" s="97"/>
      <c r="Z56" s="98"/>
      <c r="AA56" s="94"/>
      <c r="AB56" s="95"/>
      <c r="AC56" s="98"/>
      <c r="AD56" s="94"/>
      <c r="AE56" s="95"/>
      <c r="AF56" s="92">
        <f>G56+J56+M56+P56+S56+V56+Y56+AB56+AE56</f>
        <v>23</v>
      </c>
    </row>
    <row r="57" spans="1:32" ht="13.5" thickBot="1" x14ac:dyDescent="0.25">
      <c r="A57" s="119">
        <v>43</v>
      </c>
      <c r="B57" s="63" t="s">
        <v>47</v>
      </c>
      <c r="C57" s="60" t="s">
        <v>68</v>
      </c>
      <c r="D57" s="11"/>
      <c r="E57" s="120">
        <v>79</v>
      </c>
      <c r="F57" s="121">
        <v>31</v>
      </c>
      <c r="G57" s="122">
        <v>20</v>
      </c>
      <c r="H57" s="123"/>
      <c r="I57" s="121"/>
      <c r="J57" s="124"/>
      <c r="K57" s="120"/>
      <c r="L57" s="121"/>
      <c r="M57" s="122"/>
      <c r="N57" s="125"/>
      <c r="O57" s="121"/>
      <c r="P57" s="124"/>
      <c r="Q57" s="120"/>
      <c r="R57" s="121"/>
      <c r="S57" s="122"/>
      <c r="T57" s="126"/>
      <c r="U57" s="121"/>
      <c r="V57" s="122"/>
      <c r="W57" s="123"/>
      <c r="X57" s="121"/>
      <c r="Y57" s="124"/>
      <c r="Z57" s="120"/>
      <c r="AA57" s="121"/>
      <c r="AB57" s="122"/>
      <c r="AC57" s="120"/>
      <c r="AD57" s="121"/>
      <c r="AE57" s="122"/>
      <c r="AF57" s="282">
        <f>G57+J57+M57+P57+S57+V57+Y57+AB57+AE57</f>
        <v>20</v>
      </c>
    </row>
  </sheetData>
  <sortState ref="B15:AF57">
    <sortCondition descending="1" ref="AF15:AF57"/>
  </sortState>
  <mergeCells count="18">
    <mergeCell ref="AC1:AE1"/>
    <mergeCell ref="AC2:AE2"/>
    <mergeCell ref="Z1:AB1"/>
    <mergeCell ref="Z2:AB2"/>
    <mergeCell ref="W1:Y1"/>
    <mergeCell ref="W2:Y2"/>
    <mergeCell ref="N1:P1"/>
    <mergeCell ref="N2:P2"/>
    <mergeCell ref="T1:V1"/>
    <mergeCell ref="T2:V2"/>
    <mergeCell ref="Q1:S1"/>
    <mergeCell ref="Q2:S2"/>
    <mergeCell ref="E1:G1"/>
    <mergeCell ref="E2:G2"/>
    <mergeCell ref="H1:J1"/>
    <mergeCell ref="H2:J2"/>
    <mergeCell ref="K1:M1"/>
    <mergeCell ref="K2:M2"/>
  </mergeCells>
  <phoneticPr fontId="5" type="noConversion"/>
  <printOptions horizontalCentered="1"/>
  <pageMargins left="0.43307086614173229" right="0.55118110236220474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Header>&amp;CK O O N D P R O T O K O L L&amp;REesti Jahimeeste XXXV kokkutulek
10.-12. juuli 2015
Lammasmäe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="110" zoomScaleNormal="110" workbookViewId="0">
      <pane xSplit="3" ySplit="3" topLeftCell="D44" activePane="bottomRight" state="frozen"/>
      <selection pane="topRight" activeCell="B1" sqref="B1"/>
      <selection pane="bottomLeft" activeCell="A4" sqref="A4"/>
      <selection pane="bottomRight" activeCell="T26" sqref="T26"/>
    </sheetView>
  </sheetViews>
  <sheetFormatPr defaultRowHeight="11.25" x14ac:dyDescent="0.2"/>
  <cols>
    <col min="1" max="1" width="3" style="26" bestFit="1" customWidth="1"/>
    <col min="2" max="2" width="18.85546875" style="53" customWidth="1"/>
    <col min="3" max="3" width="4.28515625" style="127" customWidth="1"/>
    <col min="4" max="4" width="14.140625" style="12" bestFit="1" customWidth="1"/>
    <col min="5" max="5" width="4" style="128" bestFit="1" customWidth="1"/>
    <col min="6" max="6" width="3" style="128" bestFit="1" customWidth="1"/>
    <col min="7" max="8" width="4" style="128" bestFit="1" customWidth="1"/>
    <col min="9" max="9" width="3" style="128" bestFit="1" customWidth="1"/>
    <col min="10" max="10" width="4" style="128" bestFit="1" customWidth="1"/>
    <col min="11" max="12" width="3" style="128" bestFit="1" customWidth="1"/>
    <col min="13" max="14" width="4" style="128" bestFit="1" customWidth="1"/>
    <col min="15" max="28" width="3.28515625" style="128" customWidth="1"/>
    <col min="29" max="29" width="4" style="128" bestFit="1" customWidth="1"/>
    <col min="30" max="31" width="3.28515625" style="128" customWidth="1"/>
    <col min="32" max="32" width="5.7109375" style="12" bestFit="1" customWidth="1"/>
    <col min="33" max="16384" width="9.140625" style="12"/>
  </cols>
  <sheetData>
    <row r="1" spans="1:33" ht="12" customHeight="1" x14ac:dyDescent="0.2">
      <c r="A1" s="153"/>
      <c r="B1" s="51"/>
      <c r="C1" s="69"/>
      <c r="D1" s="9"/>
      <c r="E1" s="320" t="s">
        <v>10</v>
      </c>
      <c r="F1" s="321"/>
      <c r="G1" s="322"/>
      <c r="H1" s="321" t="s">
        <v>10</v>
      </c>
      <c r="I1" s="321"/>
      <c r="J1" s="321"/>
      <c r="K1" s="320" t="s">
        <v>16</v>
      </c>
      <c r="L1" s="321"/>
      <c r="M1" s="322"/>
      <c r="N1" s="321" t="s">
        <v>18</v>
      </c>
      <c r="O1" s="321"/>
      <c r="P1" s="321"/>
      <c r="Q1" s="320" t="s">
        <v>48</v>
      </c>
      <c r="R1" s="321"/>
      <c r="S1" s="322"/>
      <c r="T1" s="320" t="s">
        <v>22</v>
      </c>
      <c r="U1" s="321"/>
      <c r="V1" s="322"/>
      <c r="W1" s="321" t="s">
        <v>21</v>
      </c>
      <c r="X1" s="321"/>
      <c r="Y1" s="321"/>
      <c r="Z1" s="320" t="s">
        <v>20</v>
      </c>
      <c r="AA1" s="321"/>
      <c r="AB1" s="322"/>
      <c r="AC1" s="320" t="s">
        <v>4</v>
      </c>
      <c r="AD1" s="321"/>
      <c r="AE1" s="322"/>
      <c r="AF1" s="70"/>
    </row>
    <row r="2" spans="1:33" ht="12" customHeight="1" thickBot="1" x14ac:dyDescent="0.25">
      <c r="A2" s="154"/>
      <c r="B2" s="52"/>
      <c r="C2" s="71"/>
      <c r="D2" s="20"/>
      <c r="E2" s="323" t="s">
        <v>15</v>
      </c>
      <c r="F2" s="324"/>
      <c r="G2" s="325"/>
      <c r="H2" s="326" t="s">
        <v>5</v>
      </c>
      <c r="I2" s="326"/>
      <c r="J2" s="326"/>
      <c r="K2" s="327" t="s">
        <v>17</v>
      </c>
      <c r="L2" s="326"/>
      <c r="M2" s="328"/>
      <c r="N2" s="324" t="s">
        <v>19</v>
      </c>
      <c r="O2" s="324"/>
      <c r="P2" s="324"/>
      <c r="Q2" s="323"/>
      <c r="R2" s="324"/>
      <c r="S2" s="325"/>
      <c r="T2" s="323" t="s">
        <v>40</v>
      </c>
      <c r="U2" s="324"/>
      <c r="V2" s="325"/>
      <c r="W2" s="324"/>
      <c r="X2" s="324"/>
      <c r="Y2" s="324"/>
      <c r="Z2" s="323" t="s">
        <v>40</v>
      </c>
      <c r="AA2" s="324"/>
      <c r="AB2" s="325"/>
      <c r="AC2" s="323"/>
      <c r="AD2" s="324"/>
      <c r="AE2" s="325"/>
      <c r="AF2" s="72"/>
    </row>
    <row r="3" spans="1:33" ht="87.75" customHeight="1" thickBot="1" x14ac:dyDescent="0.25">
      <c r="A3" s="73" t="s">
        <v>11</v>
      </c>
      <c r="B3" s="249" t="s">
        <v>29</v>
      </c>
      <c r="C3" s="54" t="s">
        <v>42</v>
      </c>
      <c r="D3" s="21" t="s">
        <v>41</v>
      </c>
      <c r="E3" s="250" t="s">
        <v>139</v>
      </c>
      <c r="F3" s="74" t="s">
        <v>140</v>
      </c>
      <c r="G3" s="75" t="s">
        <v>141</v>
      </c>
      <c r="H3" s="250" t="s">
        <v>139</v>
      </c>
      <c r="I3" s="74" t="s">
        <v>140</v>
      </c>
      <c r="J3" s="75" t="s">
        <v>141</v>
      </c>
      <c r="K3" s="250" t="s">
        <v>139</v>
      </c>
      <c r="L3" s="74" t="s">
        <v>140</v>
      </c>
      <c r="M3" s="75" t="s">
        <v>141</v>
      </c>
      <c r="N3" s="250" t="s">
        <v>139</v>
      </c>
      <c r="O3" s="74" t="s">
        <v>140</v>
      </c>
      <c r="P3" s="75" t="s">
        <v>141</v>
      </c>
      <c r="Q3" s="250" t="s">
        <v>139</v>
      </c>
      <c r="R3" s="74" t="s">
        <v>140</v>
      </c>
      <c r="S3" s="75" t="s">
        <v>141</v>
      </c>
      <c r="T3" s="250" t="s">
        <v>139</v>
      </c>
      <c r="U3" s="74" t="s">
        <v>140</v>
      </c>
      <c r="V3" s="75" t="s">
        <v>141</v>
      </c>
      <c r="W3" s="250" t="s">
        <v>139</v>
      </c>
      <c r="X3" s="74" t="s">
        <v>140</v>
      </c>
      <c r="Y3" s="75" t="s">
        <v>141</v>
      </c>
      <c r="Z3" s="250" t="s">
        <v>139</v>
      </c>
      <c r="AA3" s="74" t="s">
        <v>140</v>
      </c>
      <c r="AB3" s="75" t="s">
        <v>141</v>
      </c>
      <c r="AC3" s="250" t="s">
        <v>139</v>
      </c>
      <c r="AD3" s="74" t="s">
        <v>140</v>
      </c>
      <c r="AE3" s="75" t="s">
        <v>141</v>
      </c>
      <c r="AF3" s="76" t="s">
        <v>142</v>
      </c>
    </row>
    <row r="4" spans="1:33" ht="12.75" x14ac:dyDescent="0.2">
      <c r="A4" s="77">
        <v>1</v>
      </c>
      <c r="B4" s="64" t="s">
        <v>35</v>
      </c>
      <c r="C4" s="55" t="s">
        <v>67</v>
      </c>
      <c r="D4" s="283" t="s">
        <v>80</v>
      </c>
      <c r="E4" s="78">
        <v>117</v>
      </c>
      <c r="F4" s="79">
        <v>9</v>
      </c>
      <c r="G4" s="80">
        <v>42</v>
      </c>
      <c r="H4" s="81">
        <v>685</v>
      </c>
      <c r="I4" s="79">
        <v>7</v>
      </c>
      <c r="J4" s="82">
        <v>44</v>
      </c>
      <c r="K4" s="78">
        <v>19</v>
      </c>
      <c r="L4" s="79">
        <v>20</v>
      </c>
      <c r="M4" s="80">
        <v>31</v>
      </c>
      <c r="N4" s="83"/>
      <c r="O4" s="79"/>
      <c r="P4" s="82"/>
      <c r="Q4" s="78">
        <v>8</v>
      </c>
      <c r="R4" s="79">
        <v>16</v>
      </c>
      <c r="S4" s="80"/>
      <c r="T4" s="91"/>
      <c r="U4" s="86"/>
      <c r="V4" s="87"/>
      <c r="W4" s="81">
        <v>67</v>
      </c>
      <c r="X4" s="79">
        <v>5</v>
      </c>
      <c r="Y4" s="82">
        <v>46</v>
      </c>
      <c r="Z4" s="78">
        <v>1</v>
      </c>
      <c r="AA4" s="79">
        <v>23</v>
      </c>
      <c r="AB4" s="80"/>
      <c r="AC4" s="78"/>
      <c r="AD4" s="79"/>
      <c r="AE4" s="80"/>
      <c r="AF4" s="92">
        <f t="shared" ref="AF4:AF35" si="0">G4+J4+M4+P4+S4+V4+Y4+AB4+AE4</f>
        <v>163</v>
      </c>
    </row>
    <row r="5" spans="1:33" ht="12.75" x14ac:dyDescent="0.2">
      <c r="A5" s="84">
        <v>2</v>
      </c>
      <c r="B5" s="61" t="s">
        <v>37</v>
      </c>
      <c r="C5" s="58" t="s">
        <v>68</v>
      </c>
      <c r="D5" s="8" t="s">
        <v>80</v>
      </c>
      <c r="E5" s="85">
        <v>120</v>
      </c>
      <c r="F5" s="86">
        <v>8</v>
      </c>
      <c r="G5" s="87">
        <v>43</v>
      </c>
      <c r="H5" s="88">
        <v>619</v>
      </c>
      <c r="I5" s="86">
        <v>18</v>
      </c>
      <c r="J5" s="89">
        <v>33</v>
      </c>
      <c r="K5" s="85">
        <v>17</v>
      </c>
      <c r="L5" s="86">
        <v>25</v>
      </c>
      <c r="M5" s="87">
        <v>26</v>
      </c>
      <c r="N5" s="90"/>
      <c r="O5" s="86"/>
      <c r="P5" s="89"/>
      <c r="Q5" s="85">
        <v>9</v>
      </c>
      <c r="R5" s="86">
        <v>12</v>
      </c>
      <c r="S5" s="87"/>
      <c r="T5" s="91">
        <v>55</v>
      </c>
      <c r="U5" s="86">
        <v>7</v>
      </c>
      <c r="V5" s="87">
        <v>44</v>
      </c>
      <c r="W5" s="88">
        <v>75</v>
      </c>
      <c r="X5" s="86">
        <v>1</v>
      </c>
      <c r="Y5" s="89">
        <v>50</v>
      </c>
      <c r="Z5" s="85">
        <v>2</v>
      </c>
      <c r="AA5" s="86">
        <v>16</v>
      </c>
      <c r="AB5" s="87"/>
      <c r="AC5" s="85"/>
      <c r="AD5" s="86"/>
      <c r="AE5" s="87"/>
      <c r="AF5" s="92">
        <f t="shared" si="0"/>
        <v>196</v>
      </c>
    </row>
    <row r="6" spans="1:33" ht="12.75" x14ac:dyDescent="0.2">
      <c r="A6" s="84">
        <v>3</v>
      </c>
      <c r="B6" s="61" t="s">
        <v>57</v>
      </c>
      <c r="C6" s="58" t="s">
        <v>68</v>
      </c>
      <c r="D6" s="8" t="s">
        <v>80</v>
      </c>
      <c r="E6" s="85">
        <v>90</v>
      </c>
      <c r="F6" s="86">
        <v>28</v>
      </c>
      <c r="G6" s="87"/>
      <c r="H6" s="88">
        <v>596</v>
      </c>
      <c r="I6" s="86">
        <v>24</v>
      </c>
      <c r="J6" s="89"/>
      <c r="K6" s="85">
        <v>14</v>
      </c>
      <c r="L6" s="86">
        <v>29</v>
      </c>
      <c r="M6" s="87"/>
      <c r="N6" s="90">
        <v>51</v>
      </c>
      <c r="O6" s="86">
        <v>16</v>
      </c>
      <c r="P6" s="89">
        <v>35</v>
      </c>
      <c r="Q6" s="85">
        <v>11</v>
      </c>
      <c r="R6" s="86">
        <v>9</v>
      </c>
      <c r="S6" s="87">
        <v>42</v>
      </c>
      <c r="T6" s="91"/>
      <c r="U6" s="86"/>
      <c r="V6" s="87"/>
      <c r="W6" s="88">
        <v>58</v>
      </c>
      <c r="X6" s="86">
        <v>13</v>
      </c>
      <c r="Y6" s="89">
        <v>38</v>
      </c>
      <c r="Z6" s="85">
        <v>2</v>
      </c>
      <c r="AA6" s="86">
        <v>16</v>
      </c>
      <c r="AB6" s="87">
        <v>35</v>
      </c>
      <c r="AC6" s="85">
        <v>104</v>
      </c>
      <c r="AD6" s="86">
        <v>7</v>
      </c>
      <c r="AE6" s="87">
        <v>44</v>
      </c>
      <c r="AF6" s="92">
        <f t="shared" si="0"/>
        <v>194</v>
      </c>
    </row>
    <row r="7" spans="1:33" ht="12.75" x14ac:dyDescent="0.2">
      <c r="A7" s="84">
        <v>4</v>
      </c>
      <c r="B7" s="61" t="s">
        <v>56</v>
      </c>
      <c r="C7" s="58" t="s">
        <v>68</v>
      </c>
      <c r="D7" s="8" t="s">
        <v>80</v>
      </c>
      <c r="E7" s="85">
        <v>110</v>
      </c>
      <c r="F7" s="86">
        <v>17</v>
      </c>
      <c r="G7" s="87">
        <v>34</v>
      </c>
      <c r="H7" s="88">
        <v>517</v>
      </c>
      <c r="I7" s="86">
        <v>30</v>
      </c>
      <c r="J7" s="89"/>
      <c r="K7" s="85">
        <v>16</v>
      </c>
      <c r="L7" s="86">
        <v>26</v>
      </c>
      <c r="M7" s="87">
        <v>25</v>
      </c>
      <c r="N7" s="90">
        <v>95</v>
      </c>
      <c r="O7" s="86">
        <v>3</v>
      </c>
      <c r="P7" s="89">
        <v>48</v>
      </c>
      <c r="Q7" s="85">
        <v>10</v>
      </c>
      <c r="R7" s="86">
        <v>10</v>
      </c>
      <c r="S7" s="87">
        <v>41</v>
      </c>
      <c r="T7" s="91">
        <v>64</v>
      </c>
      <c r="U7" s="86">
        <v>3</v>
      </c>
      <c r="V7" s="87">
        <v>48</v>
      </c>
      <c r="W7" s="88"/>
      <c r="X7" s="86"/>
      <c r="Y7" s="89"/>
      <c r="Z7" s="85">
        <v>2</v>
      </c>
      <c r="AA7" s="86">
        <v>16</v>
      </c>
      <c r="AB7" s="87">
        <v>35</v>
      </c>
      <c r="AC7" s="85"/>
      <c r="AD7" s="86"/>
      <c r="AE7" s="87"/>
      <c r="AF7" s="92">
        <f t="shared" si="0"/>
        <v>231</v>
      </c>
    </row>
    <row r="8" spans="1:33" ht="12.75" x14ac:dyDescent="0.2">
      <c r="A8" s="84">
        <v>5</v>
      </c>
      <c r="B8" s="61" t="s">
        <v>63</v>
      </c>
      <c r="C8" s="58" t="s">
        <v>68</v>
      </c>
      <c r="D8" s="8" t="s">
        <v>80</v>
      </c>
      <c r="E8" s="85"/>
      <c r="F8" s="86"/>
      <c r="G8" s="87"/>
      <c r="H8" s="88"/>
      <c r="I8" s="86"/>
      <c r="J8" s="89"/>
      <c r="K8" s="85">
        <v>11</v>
      </c>
      <c r="L8" s="86">
        <v>30</v>
      </c>
      <c r="M8" s="87"/>
      <c r="N8" s="90"/>
      <c r="O8" s="86"/>
      <c r="P8" s="89"/>
      <c r="Q8" s="85">
        <v>17</v>
      </c>
      <c r="R8" s="86">
        <v>1</v>
      </c>
      <c r="S8" s="87">
        <v>50</v>
      </c>
      <c r="T8" s="91"/>
      <c r="U8" s="86"/>
      <c r="V8" s="87"/>
      <c r="W8" s="88"/>
      <c r="X8" s="86"/>
      <c r="Y8" s="89"/>
      <c r="Z8" s="85">
        <v>3</v>
      </c>
      <c r="AA8" s="86">
        <v>8</v>
      </c>
      <c r="AB8" s="87">
        <v>43</v>
      </c>
      <c r="AC8" s="85"/>
      <c r="AD8" s="86"/>
      <c r="AE8" s="87"/>
      <c r="AF8" s="92">
        <f t="shared" si="0"/>
        <v>93</v>
      </c>
    </row>
    <row r="9" spans="1:33" ht="13.5" thickBot="1" x14ac:dyDescent="0.25">
      <c r="A9" s="84">
        <v>6</v>
      </c>
      <c r="B9" s="61" t="s">
        <v>93</v>
      </c>
      <c r="C9" s="58" t="s">
        <v>68</v>
      </c>
      <c r="D9" s="8" t="s">
        <v>80</v>
      </c>
      <c r="E9" s="85">
        <v>109</v>
      </c>
      <c r="F9" s="86">
        <v>18</v>
      </c>
      <c r="G9" s="87"/>
      <c r="H9" s="88"/>
      <c r="I9" s="86"/>
      <c r="J9" s="89"/>
      <c r="K9" s="85"/>
      <c r="L9" s="86"/>
      <c r="M9" s="87"/>
      <c r="N9" s="90"/>
      <c r="O9" s="86"/>
      <c r="P9" s="89"/>
      <c r="Q9" s="85"/>
      <c r="R9" s="86"/>
      <c r="S9" s="87"/>
      <c r="T9" s="91"/>
      <c r="U9" s="86"/>
      <c r="V9" s="87"/>
      <c r="W9" s="88"/>
      <c r="X9" s="86"/>
      <c r="Y9" s="89"/>
      <c r="Z9" s="85"/>
      <c r="AA9" s="86"/>
      <c r="AB9" s="87"/>
      <c r="AC9" s="85"/>
      <c r="AD9" s="86"/>
      <c r="AE9" s="87"/>
      <c r="AF9" s="92">
        <f t="shared" si="0"/>
        <v>0</v>
      </c>
    </row>
    <row r="10" spans="1:33" ht="12.75" customHeight="1" thickBot="1" x14ac:dyDescent="0.25">
      <c r="A10" s="84">
        <v>7</v>
      </c>
      <c r="B10" s="214" t="s">
        <v>1</v>
      </c>
      <c r="C10" s="215" t="s">
        <v>68</v>
      </c>
      <c r="D10" s="31" t="s">
        <v>80</v>
      </c>
      <c r="E10" s="102"/>
      <c r="F10" s="103"/>
      <c r="G10" s="104"/>
      <c r="H10" s="105">
        <v>618</v>
      </c>
      <c r="I10" s="103">
        <v>19</v>
      </c>
      <c r="J10" s="106">
        <v>32</v>
      </c>
      <c r="K10" s="102"/>
      <c r="L10" s="103"/>
      <c r="M10" s="104"/>
      <c r="N10" s="107"/>
      <c r="O10" s="103"/>
      <c r="P10" s="106"/>
      <c r="Q10" s="102"/>
      <c r="R10" s="103"/>
      <c r="S10" s="104"/>
      <c r="T10" s="108"/>
      <c r="U10" s="103"/>
      <c r="V10" s="104"/>
      <c r="W10" s="105"/>
      <c r="X10" s="103"/>
      <c r="Y10" s="106"/>
      <c r="Z10" s="102"/>
      <c r="AA10" s="103"/>
      <c r="AB10" s="104"/>
      <c r="AC10" s="102"/>
      <c r="AD10" s="103"/>
      <c r="AE10" s="104"/>
      <c r="AF10" s="109">
        <f t="shared" si="0"/>
        <v>32</v>
      </c>
      <c r="AG10" s="288">
        <f>SUM(AF5:AF10)</f>
        <v>746</v>
      </c>
    </row>
    <row r="11" spans="1:33" ht="14.25" thickTop="1" thickBot="1" x14ac:dyDescent="0.25">
      <c r="A11" s="84">
        <v>8</v>
      </c>
      <c r="B11" s="296" t="s">
        <v>50</v>
      </c>
      <c r="C11" s="297" t="s">
        <v>67</v>
      </c>
      <c r="D11" s="298" t="s">
        <v>33</v>
      </c>
      <c r="E11" s="299">
        <v>103</v>
      </c>
      <c r="F11" s="300">
        <v>24</v>
      </c>
      <c r="G11" s="301">
        <v>27</v>
      </c>
      <c r="H11" s="302">
        <v>680</v>
      </c>
      <c r="I11" s="300">
        <v>9</v>
      </c>
      <c r="J11" s="303">
        <v>42</v>
      </c>
      <c r="K11" s="299">
        <v>21</v>
      </c>
      <c r="L11" s="300">
        <v>13</v>
      </c>
      <c r="M11" s="301">
        <v>38</v>
      </c>
      <c r="N11" s="304"/>
      <c r="O11" s="300"/>
      <c r="P11" s="303"/>
      <c r="Q11" s="299">
        <v>6</v>
      </c>
      <c r="R11" s="300">
        <v>19</v>
      </c>
      <c r="S11" s="301">
        <v>32</v>
      </c>
      <c r="T11" s="305">
        <v>27</v>
      </c>
      <c r="U11" s="300">
        <v>25</v>
      </c>
      <c r="V11" s="301">
        <v>26</v>
      </c>
      <c r="W11" s="302"/>
      <c r="X11" s="300"/>
      <c r="Y11" s="303"/>
      <c r="Z11" s="299"/>
      <c r="AA11" s="300"/>
      <c r="AB11" s="301"/>
      <c r="AC11" s="299"/>
      <c r="AD11" s="300"/>
      <c r="AE11" s="301"/>
      <c r="AF11" s="306">
        <f t="shared" si="0"/>
        <v>165</v>
      </c>
      <c r="AG11" s="288">
        <f>SUM(AF11)</f>
        <v>165</v>
      </c>
    </row>
    <row r="12" spans="1:33" ht="13.5" thickTop="1" x14ac:dyDescent="0.2">
      <c r="A12" s="93">
        <v>9</v>
      </c>
      <c r="B12" s="286" t="s">
        <v>59</v>
      </c>
      <c r="C12" s="287" t="s">
        <v>67</v>
      </c>
      <c r="D12" s="13" t="s">
        <v>77</v>
      </c>
      <c r="E12" s="111"/>
      <c r="F12" s="112"/>
      <c r="G12" s="113"/>
      <c r="H12" s="114"/>
      <c r="I12" s="112"/>
      <c r="J12" s="115"/>
      <c r="K12" s="111">
        <v>24</v>
      </c>
      <c r="L12" s="289">
        <v>3</v>
      </c>
      <c r="M12" s="290">
        <v>48</v>
      </c>
      <c r="N12" s="291">
        <v>48</v>
      </c>
      <c r="O12" s="289">
        <v>17</v>
      </c>
      <c r="P12" s="292">
        <v>34</v>
      </c>
      <c r="Q12" s="293">
        <v>16</v>
      </c>
      <c r="R12" s="289">
        <v>2</v>
      </c>
      <c r="S12" s="290">
        <v>49</v>
      </c>
      <c r="T12" s="294">
        <v>53</v>
      </c>
      <c r="U12" s="289">
        <v>8</v>
      </c>
      <c r="V12" s="290">
        <v>53</v>
      </c>
      <c r="W12" s="295">
        <v>60</v>
      </c>
      <c r="X12" s="289">
        <v>10</v>
      </c>
      <c r="Y12" s="292">
        <v>41</v>
      </c>
      <c r="Z12" s="293">
        <v>0</v>
      </c>
      <c r="AA12" s="289">
        <v>26</v>
      </c>
      <c r="AB12" s="290">
        <v>25</v>
      </c>
      <c r="AC12" s="293"/>
      <c r="AD12" s="289"/>
      <c r="AE12" s="290"/>
      <c r="AF12" s="118">
        <f t="shared" si="0"/>
        <v>250</v>
      </c>
    </row>
    <row r="13" spans="1:33" ht="13.5" thickBot="1" x14ac:dyDescent="0.25">
      <c r="A13" s="93">
        <v>10</v>
      </c>
      <c r="B13" s="61" t="s">
        <v>27</v>
      </c>
      <c r="C13" s="58" t="s">
        <v>68</v>
      </c>
      <c r="D13" s="8" t="s">
        <v>77</v>
      </c>
      <c r="E13" s="85">
        <v>135</v>
      </c>
      <c r="F13" s="86">
        <v>2</v>
      </c>
      <c r="G13" s="87">
        <v>49</v>
      </c>
      <c r="H13" s="88">
        <v>620</v>
      </c>
      <c r="I13" s="86">
        <v>17</v>
      </c>
      <c r="J13" s="89">
        <v>34</v>
      </c>
      <c r="K13" s="85"/>
      <c r="L13" s="94"/>
      <c r="M13" s="95"/>
      <c r="N13" s="96"/>
      <c r="O13" s="94"/>
      <c r="P13" s="97"/>
      <c r="Q13" s="98"/>
      <c r="R13" s="94"/>
      <c r="S13" s="95"/>
      <c r="T13" s="100"/>
      <c r="U13" s="94"/>
      <c r="V13" s="95"/>
      <c r="W13" s="99"/>
      <c r="X13" s="94"/>
      <c r="Y13" s="97"/>
      <c r="Z13" s="98"/>
      <c r="AA13" s="94"/>
      <c r="AB13" s="95"/>
      <c r="AC13" s="98">
        <v>97</v>
      </c>
      <c r="AD13" s="94">
        <v>9</v>
      </c>
      <c r="AE13" s="95">
        <v>42</v>
      </c>
      <c r="AF13" s="92">
        <f t="shared" si="0"/>
        <v>125</v>
      </c>
    </row>
    <row r="14" spans="1:33" ht="13.5" customHeight="1" thickBot="1" x14ac:dyDescent="0.25">
      <c r="A14" s="101">
        <v>11</v>
      </c>
      <c r="B14" s="214" t="s">
        <v>2</v>
      </c>
      <c r="C14" s="215" t="s">
        <v>68</v>
      </c>
      <c r="D14" s="31" t="s">
        <v>77</v>
      </c>
      <c r="E14" s="102">
        <v>123</v>
      </c>
      <c r="F14" s="103">
        <v>5</v>
      </c>
      <c r="G14" s="104">
        <v>46</v>
      </c>
      <c r="H14" s="105">
        <v>674</v>
      </c>
      <c r="I14" s="103">
        <v>11</v>
      </c>
      <c r="J14" s="106">
        <v>40</v>
      </c>
      <c r="K14" s="102"/>
      <c r="L14" s="103"/>
      <c r="M14" s="104"/>
      <c r="N14" s="107"/>
      <c r="O14" s="103"/>
      <c r="P14" s="106"/>
      <c r="Q14" s="102"/>
      <c r="R14" s="103"/>
      <c r="S14" s="104"/>
      <c r="T14" s="108"/>
      <c r="U14" s="103"/>
      <c r="V14" s="104"/>
      <c r="W14" s="105"/>
      <c r="X14" s="103"/>
      <c r="Y14" s="106"/>
      <c r="Z14" s="102"/>
      <c r="AA14" s="103"/>
      <c r="AB14" s="104"/>
      <c r="AC14" s="102"/>
      <c r="AD14" s="103"/>
      <c r="AE14" s="104"/>
      <c r="AF14" s="109">
        <f t="shared" si="0"/>
        <v>86</v>
      </c>
      <c r="AG14" s="288">
        <f>SUM(AF12:AF14)</f>
        <v>461</v>
      </c>
    </row>
    <row r="15" spans="1:33" ht="13.5" thickTop="1" x14ac:dyDescent="0.2">
      <c r="A15" s="110">
        <v>1</v>
      </c>
      <c r="B15" s="66" t="s">
        <v>38</v>
      </c>
      <c r="C15" s="57" t="s">
        <v>68</v>
      </c>
      <c r="D15" s="13" t="s">
        <v>82</v>
      </c>
      <c r="E15" s="111">
        <v>108</v>
      </c>
      <c r="F15" s="112">
        <v>21</v>
      </c>
      <c r="G15" s="113">
        <v>30</v>
      </c>
      <c r="H15" s="114">
        <v>590</v>
      </c>
      <c r="I15" s="112">
        <v>25</v>
      </c>
      <c r="J15" s="115">
        <v>26</v>
      </c>
      <c r="K15" s="111">
        <v>22</v>
      </c>
      <c r="L15" s="112">
        <v>9</v>
      </c>
      <c r="M15" s="113">
        <v>42</v>
      </c>
      <c r="N15" s="116">
        <v>90</v>
      </c>
      <c r="O15" s="112">
        <v>4</v>
      </c>
      <c r="P15" s="115">
        <v>47</v>
      </c>
      <c r="Q15" s="111">
        <v>6</v>
      </c>
      <c r="R15" s="112">
        <v>19</v>
      </c>
      <c r="S15" s="113">
        <v>32</v>
      </c>
      <c r="T15" s="117">
        <v>48</v>
      </c>
      <c r="U15" s="112">
        <v>10</v>
      </c>
      <c r="V15" s="113">
        <v>41</v>
      </c>
      <c r="W15" s="114">
        <v>63</v>
      </c>
      <c r="X15" s="112">
        <v>7</v>
      </c>
      <c r="Y15" s="115">
        <v>44</v>
      </c>
      <c r="Z15" s="111">
        <v>10</v>
      </c>
      <c r="AA15" s="112">
        <v>4</v>
      </c>
      <c r="AB15" s="113">
        <v>47</v>
      </c>
      <c r="AC15" s="111">
        <v>110</v>
      </c>
      <c r="AD15" s="112">
        <v>5</v>
      </c>
      <c r="AE15" s="113">
        <v>46</v>
      </c>
      <c r="AF15" s="118">
        <f t="shared" si="0"/>
        <v>355</v>
      </c>
    </row>
    <row r="16" spans="1:33" ht="13.5" thickBot="1" x14ac:dyDescent="0.25">
      <c r="A16" s="84">
        <v>2</v>
      </c>
      <c r="B16" s="61" t="s">
        <v>7</v>
      </c>
      <c r="C16" s="58" t="s">
        <v>68</v>
      </c>
      <c r="D16" s="8" t="s">
        <v>82</v>
      </c>
      <c r="E16" s="85">
        <v>105</v>
      </c>
      <c r="F16" s="86">
        <v>23</v>
      </c>
      <c r="G16" s="87">
        <v>28</v>
      </c>
      <c r="H16" s="88">
        <v>587</v>
      </c>
      <c r="I16" s="86">
        <v>26</v>
      </c>
      <c r="J16" s="89">
        <v>25</v>
      </c>
      <c r="K16" s="85">
        <v>21</v>
      </c>
      <c r="L16" s="86">
        <v>12</v>
      </c>
      <c r="M16" s="87">
        <v>39</v>
      </c>
      <c r="N16" s="90">
        <v>116</v>
      </c>
      <c r="O16" s="86">
        <v>1</v>
      </c>
      <c r="P16" s="89">
        <v>50</v>
      </c>
      <c r="Q16" s="85">
        <v>3</v>
      </c>
      <c r="R16" s="86">
        <v>26</v>
      </c>
      <c r="S16" s="87">
        <v>25</v>
      </c>
      <c r="T16" s="91">
        <v>34</v>
      </c>
      <c r="U16" s="86">
        <v>21</v>
      </c>
      <c r="V16" s="87">
        <v>30</v>
      </c>
      <c r="W16" s="88">
        <v>64</v>
      </c>
      <c r="X16" s="86">
        <v>6</v>
      </c>
      <c r="Y16" s="89">
        <v>45</v>
      </c>
      <c r="Z16" s="85">
        <v>11</v>
      </c>
      <c r="AA16" s="86">
        <v>3</v>
      </c>
      <c r="AB16" s="87">
        <v>48</v>
      </c>
      <c r="AC16" s="85"/>
      <c r="AD16" s="86"/>
      <c r="AE16" s="87"/>
      <c r="AF16" s="92">
        <f t="shared" si="0"/>
        <v>290</v>
      </c>
    </row>
    <row r="17" spans="1:33" ht="13.5" thickBot="1" x14ac:dyDescent="0.25">
      <c r="A17" s="101">
        <v>3</v>
      </c>
      <c r="B17" s="214" t="s">
        <v>64</v>
      </c>
      <c r="C17" s="215" t="s">
        <v>68</v>
      </c>
      <c r="D17" s="31" t="s">
        <v>82</v>
      </c>
      <c r="E17" s="102"/>
      <c r="F17" s="103"/>
      <c r="G17" s="104"/>
      <c r="H17" s="105"/>
      <c r="I17" s="103"/>
      <c r="J17" s="106"/>
      <c r="K17" s="102"/>
      <c r="L17" s="103"/>
      <c r="M17" s="104"/>
      <c r="N17" s="107"/>
      <c r="O17" s="103"/>
      <c r="P17" s="106"/>
      <c r="Q17" s="102"/>
      <c r="R17" s="103"/>
      <c r="S17" s="104"/>
      <c r="T17" s="108">
        <v>37</v>
      </c>
      <c r="U17" s="103">
        <v>19</v>
      </c>
      <c r="V17" s="104">
        <v>32</v>
      </c>
      <c r="W17" s="105"/>
      <c r="X17" s="103"/>
      <c r="Y17" s="106"/>
      <c r="Z17" s="102"/>
      <c r="AA17" s="103"/>
      <c r="AB17" s="104"/>
      <c r="AC17" s="102"/>
      <c r="AD17" s="103"/>
      <c r="AE17" s="104"/>
      <c r="AF17" s="109">
        <f t="shared" si="0"/>
        <v>32</v>
      </c>
      <c r="AG17" s="288">
        <f>SUM(AF15:AF17)</f>
        <v>677</v>
      </c>
    </row>
    <row r="18" spans="1:33" ht="14.25" thickTop="1" thickBot="1" x14ac:dyDescent="0.25">
      <c r="A18" s="307">
        <v>4</v>
      </c>
      <c r="B18" s="296" t="s">
        <v>36</v>
      </c>
      <c r="C18" s="297" t="s">
        <v>67</v>
      </c>
      <c r="D18" s="308" t="s">
        <v>32</v>
      </c>
      <c r="E18" s="299">
        <v>109</v>
      </c>
      <c r="F18" s="300">
        <v>18</v>
      </c>
      <c r="G18" s="301">
        <v>33</v>
      </c>
      <c r="H18" s="302">
        <v>751</v>
      </c>
      <c r="I18" s="300">
        <v>1</v>
      </c>
      <c r="J18" s="303">
        <v>50</v>
      </c>
      <c r="K18" s="299"/>
      <c r="L18" s="300"/>
      <c r="M18" s="301"/>
      <c r="N18" s="304"/>
      <c r="O18" s="300"/>
      <c r="P18" s="303"/>
      <c r="Q18" s="299"/>
      <c r="R18" s="300"/>
      <c r="S18" s="301"/>
      <c r="T18" s="305">
        <v>67</v>
      </c>
      <c r="U18" s="300">
        <v>2</v>
      </c>
      <c r="V18" s="301">
        <v>49</v>
      </c>
      <c r="W18" s="302"/>
      <c r="X18" s="300"/>
      <c r="Y18" s="303"/>
      <c r="Z18" s="299"/>
      <c r="AA18" s="300"/>
      <c r="AB18" s="301"/>
      <c r="AC18" s="299"/>
      <c r="AD18" s="300"/>
      <c r="AE18" s="301"/>
      <c r="AF18" s="306">
        <f t="shared" si="0"/>
        <v>132</v>
      </c>
      <c r="AG18" s="288">
        <f>SUM(AF18)</f>
        <v>132</v>
      </c>
    </row>
    <row r="19" spans="1:33" ht="12.75" customHeight="1" thickTop="1" x14ac:dyDescent="0.2">
      <c r="A19" s="110">
        <v>5</v>
      </c>
      <c r="B19" s="66" t="s">
        <v>43</v>
      </c>
      <c r="C19" s="57" t="s">
        <v>68</v>
      </c>
      <c r="D19" s="13" t="s">
        <v>28</v>
      </c>
      <c r="E19" s="111">
        <v>117</v>
      </c>
      <c r="F19" s="112">
        <v>9</v>
      </c>
      <c r="G19" s="113">
        <v>42</v>
      </c>
      <c r="H19" s="114">
        <v>733</v>
      </c>
      <c r="I19" s="112">
        <v>2</v>
      </c>
      <c r="J19" s="115">
        <v>49</v>
      </c>
      <c r="K19" s="111">
        <v>20</v>
      </c>
      <c r="L19" s="112">
        <v>16</v>
      </c>
      <c r="M19" s="113">
        <v>35</v>
      </c>
      <c r="N19" s="116">
        <v>61</v>
      </c>
      <c r="O19" s="112">
        <v>14</v>
      </c>
      <c r="P19" s="115">
        <v>37</v>
      </c>
      <c r="Q19" s="111">
        <v>10</v>
      </c>
      <c r="R19" s="112">
        <v>10</v>
      </c>
      <c r="S19" s="113">
        <v>41</v>
      </c>
      <c r="T19" s="117">
        <v>42</v>
      </c>
      <c r="U19" s="112">
        <v>15</v>
      </c>
      <c r="V19" s="113">
        <v>36</v>
      </c>
      <c r="W19" s="114">
        <v>62</v>
      </c>
      <c r="X19" s="112">
        <v>9</v>
      </c>
      <c r="Y19" s="115">
        <v>42</v>
      </c>
      <c r="Z19" s="111">
        <v>3</v>
      </c>
      <c r="AA19" s="112">
        <v>8</v>
      </c>
      <c r="AB19" s="113">
        <v>43</v>
      </c>
      <c r="AC19" s="111">
        <v>104</v>
      </c>
      <c r="AD19" s="112">
        <v>7</v>
      </c>
      <c r="AE19" s="113">
        <v>44</v>
      </c>
      <c r="AF19" s="118">
        <f t="shared" si="0"/>
        <v>369</v>
      </c>
    </row>
    <row r="20" spans="1:33" ht="13.5" thickBot="1" x14ac:dyDescent="0.25">
      <c r="A20" s="84">
        <v>6</v>
      </c>
      <c r="B20" s="61" t="s">
        <v>3</v>
      </c>
      <c r="C20" s="58" t="s">
        <v>68</v>
      </c>
      <c r="D20" s="8" t="s">
        <v>28</v>
      </c>
      <c r="E20" s="85">
        <v>73</v>
      </c>
      <c r="F20" s="86">
        <v>32</v>
      </c>
      <c r="G20" s="87">
        <v>19</v>
      </c>
      <c r="H20" s="88">
        <v>487</v>
      </c>
      <c r="I20" s="86">
        <v>31</v>
      </c>
      <c r="J20" s="89">
        <v>20</v>
      </c>
      <c r="K20" s="85">
        <v>15</v>
      </c>
      <c r="L20" s="86">
        <v>27</v>
      </c>
      <c r="M20" s="87">
        <v>24</v>
      </c>
      <c r="N20" s="90">
        <v>30</v>
      </c>
      <c r="O20" s="86">
        <v>18</v>
      </c>
      <c r="P20" s="89">
        <v>33</v>
      </c>
      <c r="Q20" s="85">
        <v>7</v>
      </c>
      <c r="R20" s="86">
        <v>17</v>
      </c>
      <c r="S20" s="87">
        <v>34</v>
      </c>
      <c r="T20" s="91"/>
      <c r="U20" s="86"/>
      <c r="V20" s="87"/>
      <c r="W20" s="88"/>
      <c r="X20" s="86"/>
      <c r="Y20" s="89"/>
      <c r="Z20" s="85">
        <v>1</v>
      </c>
      <c r="AA20" s="86">
        <v>23</v>
      </c>
      <c r="AB20" s="87">
        <v>28</v>
      </c>
      <c r="AC20" s="85"/>
      <c r="AD20" s="86"/>
      <c r="AE20" s="87"/>
      <c r="AF20" s="92">
        <f t="shared" si="0"/>
        <v>158</v>
      </c>
    </row>
    <row r="21" spans="1:33" ht="12.75" customHeight="1" thickBot="1" x14ac:dyDescent="0.25">
      <c r="A21" s="101">
        <v>7</v>
      </c>
      <c r="B21" s="214" t="s">
        <v>6</v>
      </c>
      <c r="C21" s="215" t="s">
        <v>68</v>
      </c>
      <c r="D21" s="31" t="s">
        <v>28</v>
      </c>
      <c r="E21" s="102"/>
      <c r="F21" s="103"/>
      <c r="G21" s="104"/>
      <c r="H21" s="105"/>
      <c r="I21" s="103"/>
      <c r="J21" s="106"/>
      <c r="K21" s="102"/>
      <c r="L21" s="103"/>
      <c r="M21" s="104"/>
      <c r="N21" s="107"/>
      <c r="O21" s="103"/>
      <c r="P21" s="106"/>
      <c r="Q21" s="102">
        <v>3</v>
      </c>
      <c r="R21" s="103">
        <v>26</v>
      </c>
      <c r="S21" s="104">
        <v>25</v>
      </c>
      <c r="T21" s="108"/>
      <c r="U21" s="103"/>
      <c r="V21" s="104"/>
      <c r="W21" s="105"/>
      <c r="X21" s="103"/>
      <c r="Y21" s="106"/>
      <c r="Z21" s="102"/>
      <c r="AA21" s="103"/>
      <c r="AB21" s="104"/>
      <c r="AC21" s="102"/>
      <c r="AD21" s="103"/>
      <c r="AE21" s="104"/>
      <c r="AF21" s="109">
        <f t="shared" si="0"/>
        <v>25</v>
      </c>
      <c r="AG21" s="288">
        <f>SUM(AF19:AF21)</f>
        <v>552</v>
      </c>
    </row>
    <row r="22" spans="1:33" ht="13.5" thickTop="1" x14ac:dyDescent="0.2">
      <c r="A22" s="110">
        <v>8</v>
      </c>
      <c r="B22" s="286" t="s">
        <v>25</v>
      </c>
      <c r="C22" s="287" t="s">
        <v>67</v>
      </c>
      <c r="D22" s="284" t="s">
        <v>81</v>
      </c>
      <c r="E22" s="111">
        <v>125</v>
      </c>
      <c r="F22" s="112">
        <v>3</v>
      </c>
      <c r="G22" s="113">
        <v>48</v>
      </c>
      <c r="H22" s="114"/>
      <c r="I22" s="112"/>
      <c r="J22" s="115"/>
      <c r="K22" s="111">
        <v>22</v>
      </c>
      <c r="L22" s="112">
        <v>9</v>
      </c>
      <c r="M22" s="113">
        <v>42</v>
      </c>
      <c r="N22" s="116"/>
      <c r="O22" s="112"/>
      <c r="P22" s="115"/>
      <c r="Q22" s="111"/>
      <c r="R22" s="112"/>
      <c r="S22" s="113"/>
      <c r="T22" s="117"/>
      <c r="U22" s="112"/>
      <c r="V22" s="113"/>
      <c r="W22" s="114"/>
      <c r="X22" s="112"/>
      <c r="Y22" s="115"/>
      <c r="Z22" s="111">
        <v>3</v>
      </c>
      <c r="AA22" s="112">
        <v>8</v>
      </c>
      <c r="AB22" s="113">
        <v>43</v>
      </c>
      <c r="AC22" s="111"/>
      <c r="AD22" s="112"/>
      <c r="AE22" s="113"/>
      <c r="AF22" s="118">
        <f t="shared" si="0"/>
        <v>133</v>
      </c>
    </row>
    <row r="23" spans="1:33" ht="12.75" x14ac:dyDescent="0.2">
      <c r="A23" s="84">
        <v>9</v>
      </c>
      <c r="B23" s="61" t="s">
        <v>31</v>
      </c>
      <c r="C23" s="58" t="s">
        <v>68</v>
      </c>
      <c r="D23" s="8" t="s">
        <v>81</v>
      </c>
      <c r="E23" s="85">
        <v>124</v>
      </c>
      <c r="F23" s="86">
        <v>4</v>
      </c>
      <c r="G23" s="87">
        <v>47</v>
      </c>
      <c r="H23" s="88">
        <v>704</v>
      </c>
      <c r="I23" s="86">
        <v>4</v>
      </c>
      <c r="J23" s="89">
        <v>47</v>
      </c>
      <c r="K23" s="85">
        <v>14</v>
      </c>
      <c r="L23" s="86">
        <v>28</v>
      </c>
      <c r="M23" s="87"/>
      <c r="N23" s="90">
        <v>80</v>
      </c>
      <c r="O23" s="86">
        <v>12</v>
      </c>
      <c r="P23" s="89">
        <v>39</v>
      </c>
      <c r="Q23" s="85">
        <v>6</v>
      </c>
      <c r="R23" s="86">
        <v>19</v>
      </c>
      <c r="S23" s="87">
        <v>32</v>
      </c>
      <c r="T23" s="91">
        <v>60</v>
      </c>
      <c r="U23" s="86">
        <v>4</v>
      </c>
      <c r="V23" s="87">
        <v>47</v>
      </c>
      <c r="W23" s="88">
        <v>73</v>
      </c>
      <c r="X23" s="86">
        <v>3</v>
      </c>
      <c r="Y23" s="89">
        <v>48</v>
      </c>
      <c r="Z23" s="85">
        <v>3</v>
      </c>
      <c r="AA23" s="86">
        <v>8</v>
      </c>
      <c r="AB23" s="87">
        <v>43</v>
      </c>
      <c r="AC23" s="85">
        <v>108</v>
      </c>
      <c r="AD23" s="86">
        <v>6</v>
      </c>
      <c r="AE23" s="87">
        <v>45</v>
      </c>
      <c r="AF23" s="92">
        <f t="shared" si="0"/>
        <v>348</v>
      </c>
    </row>
    <row r="24" spans="1:33" ht="12.75" x14ac:dyDescent="0.2">
      <c r="A24" s="84">
        <v>10</v>
      </c>
      <c r="B24" s="61" t="s">
        <v>89</v>
      </c>
      <c r="C24" s="58" t="s">
        <v>68</v>
      </c>
      <c r="D24" s="8" t="s">
        <v>81</v>
      </c>
      <c r="E24" s="85">
        <v>85</v>
      </c>
      <c r="F24" s="86">
        <v>30</v>
      </c>
      <c r="G24" s="87"/>
      <c r="H24" s="88"/>
      <c r="I24" s="86"/>
      <c r="J24" s="89"/>
      <c r="K24" s="85">
        <v>20</v>
      </c>
      <c r="L24" s="86">
        <v>15</v>
      </c>
      <c r="M24" s="87"/>
      <c r="N24" s="90"/>
      <c r="O24" s="86"/>
      <c r="P24" s="89"/>
      <c r="Q24" s="85">
        <v>12</v>
      </c>
      <c r="R24" s="86">
        <v>7</v>
      </c>
      <c r="S24" s="87">
        <v>44</v>
      </c>
      <c r="T24" s="91"/>
      <c r="U24" s="86"/>
      <c r="V24" s="87"/>
      <c r="W24" s="88">
        <v>48</v>
      </c>
      <c r="X24" s="86">
        <v>16</v>
      </c>
      <c r="Y24" s="89">
        <v>35</v>
      </c>
      <c r="Z24" s="85">
        <v>1</v>
      </c>
      <c r="AA24" s="86">
        <v>23</v>
      </c>
      <c r="AB24" s="87"/>
      <c r="AC24" s="85"/>
      <c r="AD24" s="86"/>
      <c r="AE24" s="87"/>
      <c r="AF24" s="92">
        <f t="shared" si="0"/>
        <v>79</v>
      </c>
    </row>
    <row r="25" spans="1:33" ht="12.75" x14ac:dyDescent="0.2">
      <c r="A25" s="84">
        <v>11</v>
      </c>
      <c r="B25" s="61" t="s">
        <v>92</v>
      </c>
      <c r="C25" s="58" t="s">
        <v>68</v>
      </c>
      <c r="D25" s="8" t="s">
        <v>81</v>
      </c>
      <c r="E25" s="85">
        <v>112</v>
      </c>
      <c r="F25" s="86">
        <v>16</v>
      </c>
      <c r="G25" s="87">
        <v>35</v>
      </c>
      <c r="H25" s="88">
        <v>658</v>
      </c>
      <c r="I25" s="86">
        <v>12</v>
      </c>
      <c r="J25" s="89">
        <v>39</v>
      </c>
      <c r="K25" s="85">
        <v>24</v>
      </c>
      <c r="L25" s="86">
        <v>4</v>
      </c>
      <c r="M25" s="87">
        <v>47</v>
      </c>
      <c r="N25" s="90"/>
      <c r="O25" s="86"/>
      <c r="P25" s="89"/>
      <c r="Q25" s="85"/>
      <c r="R25" s="86"/>
      <c r="S25" s="87"/>
      <c r="T25" s="91"/>
      <c r="U25" s="86"/>
      <c r="V25" s="87"/>
      <c r="W25" s="88"/>
      <c r="X25" s="86"/>
      <c r="Y25" s="89"/>
      <c r="Z25" s="85">
        <v>3</v>
      </c>
      <c r="AA25" s="86">
        <v>8</v>
      </c>
      <c r="AB25" s="87">
        <v>43</v>
      </c>
      <c r="AC25" s="85"/>
      <c r="AD25" s="86"/>
      <c r="AE25" s="87"/>
      <c r="AF25" s="92">
        <f t="shared" si="0"/>
        <v>164</v>
      </c>
    </row>
    <row r="26" spans="1:33" ht="12.75" x14ac:dyDescent="0.2">
      <c r="A26" s="84">
        <v>12</v>
      </c>
      <c r="B26" s="61" t="s">
        <v>83</v>
      </c>
      <c r="C26" s="58" t="s">
        <v>68</v>
      </c>
      <c r="D26" s="8" t="s">
        <v>81</v>
      </c>
      <c r="E26" s="85"/>
      <c r="F26" s="86"/>
      <c r="G26" s="87"/>
      <c r="H26" s="88"/>
      <c r="I26" s="86"/>
      <c r="J26" s="89"/>
      <c r="K26" s="85">
        <v>27</v>
      </c>
      <c r="L26" s="86">
        <v>1</v>
      </c>
      <c r="M26" s="87">
        <v>50</v>
      </c>
      <c r="N26" s="90"/>
      <c r="O26" s="86"/>
      <c r="P26" s="89"/>
      <c r="Q26" s="85">
        <v>13</v>
      </c>
      <c r="R26" s="86">
        <v>4</v>
      </c>
      <c r="S26" s="87">
        <v>47</v>
      </c>
      <c r="T26" s="91"/>
      <c r="U26" s="86"/>
      <c r="V26" s="87"/>
      <c r="W26" s="88"/>
      <c r="X26" s="86"/>
      <c r="Y26" s="89"/>
      <c r="Z26" s="85"/>
      <c r="AA26" s="86"/>
      <c r="AB26" s="87"/>
      <c r="AC26" s="85"/>
      <c r="AD26" s="86"/>
      <c r="AE26" s="87"/>
      <c r="AF26" s="92">
        <f t="shared" si="0"/>
        <v>97</v>
      </c>
    </row>
    <row r="27" spans="1:33" ht="12.75" x14ac:dyDescent="0.2">
      <c r="A27" s="84">
        <v>13</v>
      </c>
      <c r="B27" s="61" t="s">
        <v>94</v>
      </c>
      <c r="C27" s="58" t="s">
        <v>68</v>
      </c>
      <c r="D27" s="8" t="s">
        <v>81</v>
      </c>
      <c r="E27" s="85">
        <v>91</v>
      </c>
      <c r="F27" s="86">
        <v>27</v>
      </c>
      <c r="G27" s="87"/>
      <c r="H27" s="88">
        <v>618</v>
      </c>
      <c r="I27" s="86">
        <v>19</v>
      </c>
      <c r="J27" s="89"/>
      <c r="K27" s="85"/>
      <c r="L27" s="86"/>
      <c r="M27" s="87"/>
      <c r="N27" s="90"/>
      <c r="O27" s="86"/>
      <c r="P27" s="89"/>
      <c r="Q27" s="85"/>
      <c r="R27" s="86"/>
      <c r="S27" s="87"/>
      <c r="T27" s="91"/>
      <c r="U27" s="86"/>
      <c r="V27" s="87"/>
      <c r="W27" s="88"/>
      <c r="X27" s="86"/>
      <c r="Y27" s="89"/>
      <c r="Z27" s="85"/>
      <c r="AA27" s="86"/>
      <c r="AB27" s="87"/>
      <c r="AC27" s="85"/>
      <c r="AD27" s="86"/>
      <c r="AE27" s="87"/>
      <c r="AF27" s="92">
        <f t="shared" si="0"/>
        <v>0</v>
      </c>
    </row>
    <row r="28" spans="1:33" ht="13.5" thickBot="1" x14ac:dyDescent="0.25">
      <c r="A28" s="84">
        <v>14</v>
      </c>
      <c r="B28" s="61" t="s">
        <v>91</v>
      </c>
      <c r="C28" s="58" t="s">
        <v>68</v>
      </c>
      <c r="D28" s="8" t="s">
        <v>81</v>
      </c>
      <c r="E28" s="85"/>
      <c r="F28" s="86"/>
      <c r="G28" s="87"/>
      <c r="H28" s="88"/>
      <c r="I28" s="86"/>
      <c r="J28" s="89"/>
      <c r="K28" s="85"/>
      <c r="L28" s="86"/>
      <c r="M28" s="87"/>
      <c r="N28" s="90"/>
      <c r="O28" s="86"/>
      <c r="P28" s="89"/>
      <c r="Q28" s="85"/>
      <c r="R28" s="86"/>
      <c r="S28" s="87"/>
      <c r="T28" s="91">
        <v>57</v>
      </c>
      <c r="U28" s="86">
        <v>6</v>
      </c>
      <c r="V28" s="87">
        <v>45</v>
      </c>
      <c r="W28" s="88"/>
      <c r="X28" s="86"/>
      <c r="Y28" s="89"/>
      <c r="Z28" s="85"/>
      <c r="AA28" s="86"/>
      <c r="AB28" s="87"/>
      <c r="AC28" s="85"/>
      <c r="AD28" s="86"/>
      <c r="AE28" s="87"/>
      <c r="AF28" s="92">
        <f t="shared" si="0"/>
        <v>45</v>
      </c>
    </row>
    <row r="29" spans="1:33" ht="13.5" thickBot="1" x14ac:dyDescent="0.25">
      <c r="A29" s="101">
        <v>15</v>
      </c>
      <c r="B29" s="214" t="s">
        <v>95</v>
      </c>
      <c r="C29" s="215" t="s">
        <v>68</v>
      </c>
      <c r="D29" s="31" t="s">
        <v>81</v>
      </c>
      <c r="E29" s="102"/>
      <c r="F29" s="103"/>
      <c r="G29" s="104"/>
      <c r="H29" s="105">
        <v>681</v>
      </c>
      <c r="I29" s="103">
        <v>8</v>
      </c>
      <c r="J29" s="106">
        <v>43</v>
      </c>
      <c r="K29" s="102"/>
      <c r="L29" s="103"/>
      <c r="M29" s="104"/>
      <c r="N29" s="107"/>
      <c r="O29" s="103"/>
      <c r="P29" s="106"/>
      <c r="Q29" s="102"/>
      <c r="R29" s="103"/>
      <c r="S29" s="104"/>
      <c r="T29" s="108"/>
      <c r="U29" s="103"/>
      <c r="V29" s="104"/>
      <c r="W29" s="105"/>
      <c r="X29" s="103"/>
      <c r="Y29" s="106"/>
      <c r="Z29" s="102"/>
      <c r="AA29" s="103"/>
      <c r="AB29" s="104"/>
      <c r="AC29" s="102"/>
      <c r="AD29" s="103"/>
      <c r="AE29" s="104"/>
      <c r="AF29" s="109">
        <f t="shared" si="0"/>
        <v>43</v>
      </c>
      <c r="AG29" s="288">
        <f>SUM(AF22:AF29)</f>
        <v>909</v>
      </c>
    </row>
    <row r="30" spans="1:33" ht="14.25" thickTop="1" thickBot="1" x14ac:dyDescent="0.25">
      <c r="A30" s="307">
        <v>16</v>
      </c>
      <c r="B30" s="296" t="s">
        <v>71</v>
      </c>
      <c r="C30" s="297" t="s">
        <v>67</v>
      </c>
      <c r="D30" s="298" t="s">
        <v>79</v>
      </c>
      <c r="E30" s="299">
        <v>114</v>
      </c>
      <c r="F30" s="300">
        <v>13</v>
      </c>
      <c r="G30" s="301">
        <v>38</v>
      </c>
      <c r="H30" s="302">
        <v>555</v>
      </c>
      <c r="I30" s="300">
        <v>29</v>
      </c>
      <c r="J30" s="303">
        <v>22</v>
      </c>
      <c r="K30" s="299">
        <v>23</v>
      </c>
      <c r="L30" s="300">
        <v>6</v>
      </c>
      <c r="M30" s="301">
        <v>45</v>
      </c>
      <c r="N30" s="304">
        <v>85</v>
      </c>
      <c r="O30" s="300">
        <v>7</v>
      </c>
      <c r="P30" s="303">
        <v>44</v>
      </c>
      <c r="Q30" s="299">
        <v>9</v>
      </c>
      <c r="R30" s="300">
        <v>12</v>
      </c>
      <c r="S30" s="301">
        <v>39</v>
      </c>
      <c r="T30" s="305">
        <v>38</v>
      </c>
      <c r="U30" s="300">
        <v>17</v>
      </c>
      <c r="V30" s="301">
        <v>34</v>
      </c>
      <c r="W30" s="302">
        <v>60</v>
      </c>
      <c r="X30" s="300">
        <v>10</v>
      </c>
      <c r="Y30" s="303">
        <v>41</v>
      </c>
      <c r="Z30" s="299">
        <v>3</v>
      </c>
      <c r="AA30" s="300">
        <v>8</v>
      </c>
      <c r="AB30" s="301">
        <v>43</v>
      </c>
      <c r="AC30" s="299">
        <v>76</v>
      </c>
      <c r="AD30" s="300">
        <v>11</v>
      </c>
      <c r="AE30" s="301">
        <v>40</v>
      </c>
      <c r="AF30" s="306">
        <f t="shared" si="0"/>
        <v>346</v>
      </c>
      <c r="AG30" s="288">
        <f>SUM(AF30)</f>
        <v>346</v>
      </c>
    </row>
    <row r="31" spans="1:33" ht="13.5" thickTop="1" x14ac:dyDescent="0.2">
      <c r="A31" s="110">
        <v>17</v>
      </c>
      <c r="B31" s="286" t="s">
        <v>60</v>
      </c>
      <c r="C31" s="287" t="s">
        <v>67</v>
      </c>
      <c r="D31" s="13" t="s">
        <v>45</v>
      </c>
      <c r="E31" s="111">
        <v>113</v>
      </c>
      <c r="F31" s="112">
        <v>15</v>
      </c>
      <c r="G31" s="113">
        <v>36</v>
      </c>
      <c r="H31" s="114">
        <v>633</v>
      </c>
      <c r="I31" s="112">
        <v>15</v>
      </c>
      <c r="J31" s="115">
        <v>36</v>
      </c>
      <c r="K31" s="111">
        <v>18</v>
      </c>
      <c r="L31" s="112">
        <v>23</v>
      </c>
      <c r="M31" s="113"/>
      <c r="N31" s="116"/>
      <c r="O31" s="112"/>
      <c r="P31" s="115"/>
      <c r="Q31" s="111">
        <v>13</v>
      </c>
      <c r="R31" s="112">
        <v>4</v>
      </c>
      <c r="S31" s="113">
        <v>47</v>
      </c>
      <c r="T31" s="117">
        <v>50</v>
      </c>
      <c r="U31" s="112">
        <v>9</v>
      </c>
      <c r="V31" s="113">
        <v>42</v>
      </c>
      <c r="W31" s="114">
        <v>74</v>
      </c>
      <c r="X31" s="112">
        <v>2</v>
      </c>
      <c r="Y31" s="115">
        <v>49</v>
      </c>
      <c r="Z31" s="111">
        <v>2</v>
      </c>
      <c r="AA31" s="112">
        <v>16</v>
      </c>
      <c r="AB31" s="113">
        <v>35</v>
      </c>
      <c r="AC31" s="111">
        <v>114</v>
      </c>
      <c r="AD31" s="112">
        <v>3</v>
      </c>
      <c r="AE31" s="113">
        <v>48</v>
      </c>
      <c r="AF31" s="118">
        <f t="shared" si="0"/>
        <v>293</v>
      </c>
    </row>
    <row r="32" spans="1:33" ht="12.75" x14ac:dyDescent="0.2">
      <c r="A32" s="84">
        <v>18</v>
      </c>
      <c r="B32" s="61" t="s">
        <v>61</v>
      </c>
      <c r="C32" s="58" t="s">
        <v>68</v>
      </c>
      <c r="D32" s="8" t="s">
        <v>45</v>
      </c>
      <c r="E32" s="85">
        <v>47</v>
      </c>
      <c r="F32" s="86">
        <v>34</v>
      </c>
      <c r="G32" s="87"/>
      <c r="H32" s="88">
        <v>456</v>
      </c>
      <c r="I32" s="86">
        <v>32</v>
      </c>
      <c r="J32" s="89"/>
      <c r="K32" s="85">
        <v>18</v>
      </c>
      <c r="L32" s="86">
        <v>21</v>
      </c>
      <c r="M32" s="87">
        <v>30</v>
      </c>
      <c r="N32" s="90">
        <v>84</v>
      </c>
      <c r="O32" s="86">
        <v>8</v>
      </c>
      <c r="P32" s="89">
        <v>43</v>
      </c>
      <c r="Q32" s="85">
        <v>4</v>
      </c>
      <c r="R32" s="86">
        <v>23</v>
      </c>
      <c r="S32" s="87">
        <v>28</v>
      </c>
      <c r="T32" s="91">
        <v>41</v>
      </c>
      <c r="U32" s="86">
        <v>16</v>
      </c>
      <c r="V32" s="87">
        <v>35</v>
      </c>
      <c r="W32" s="88">
        <v>53</v>
      </c>
      <c r="X32" s="86">
        <v>14</v>
      </c>
      <c r="Y32" s="89">
        <v>37</v>
      </c>
      <c r="Z32" s="85">
        <v>2</v>
      </c>
      <c r="AA32" s="86">
        <v>16</v>
      </c>
      <c r="AB32" s="87">
        <v>35</v>
      </c>
      <c r="AC32" s="85"/>
      <c r="AD32" s="86"/>
      <c r="AE32" s="87"/>
      <c r="AF32" s="92">
        <f t="shared" si="0"/>
        <v>208</v>
      </c>
    </row>
    <row r="33" spans="1:33" ht="12.75" x14ac:dyDescent="0.2">
      <c r="A33" s="84">
        <v>19</v>
      </c>
      <c r="B33" s="61" t="s">
        <v>34</v>
      </c>
      <c r="C33" s="58" t="s">
        <v>68</v>
      </c>
      <c r="D33" s="8" t="s">
        <v>45</v>
      </c>
      <c r="E33" s="85">
        <v>109</v>
      </c>
      <c r="F33" s="86">
        <v>18</v>
      </c>
      <c r="G33" s="87">
        <v>33</v>
      </c>
      <c r="H33" s="88">
        <v>601</v>
      </c>
      <c r="I33" s="86">
        <v>23</v>
      </c>
      <c r="J33" s="89">
        <v>28</v>
      </c>
      <c r="K33" s="85">
        <v>26</v>
      </c>
      <c r="L33" s="86">
        <v>2</v>
      </c>
      <c r="M33" s="87">
        <v>49</v>
      </c>
      <c r="N33" s="90">
        <v>70</v>
      </c>
      <c r="O33" s="86">
        <v>13</v>
      </c>
      <c r="P33" s="89">
        <v>38</v>
      </c>
      <c r="Q33" s="85"/>
      <c r="R33" s="86"/>
      <c r="S33" s="87"/>
      <c r="T33" s="91">
        <v>31</v>
      </c>
      <c r="U33" s="86">
        <v>24</v>
      </c>
      <c r="V33" s="87"/>
      <c r="W33" s="88"/>
      <c r="X33" s="86"/>
      <c r="Y33" s="89"/>
      <c r="Z33" s="85">
        <v>3</v>
      </c>
      <c r="AA33" s="86">
        <v>8</v>
      </c>
      <c r="AB33" s="87">
        <v>43</v>
      </c>
      <c r="AC33" s="85">
        <v>63</v>
      </c>
      <c r="AD33" s="86">
        <v>13</v>
      </c>
      <c r="AE33" s="87">
        <v>38</v>
      </c>
      <c r="AF33" s="92">
        <f t="shared" si="0"/>
        <v>229</v>
      </c>
    </row>
    <row r="34" spans="1:33" ht="12.75" x14ac:dyDescent="0.2">
      <c r="A34" s="84">
        <v>19</v>
      </c>
      <c r="B34" s="61" t="s">
        <v>24</v>
      </c>
      <c r="C34" s="58" t="s">
        <v>68</v>
      </c>
      <c r="D34" s="8" t="s">
        <v>45</v>
      </c>
      <c r="E34" s="85">
        <v>121</v>
      </c>
      <c r="F34" s="86">
        <v>7</v>
      </c>
      <c r="G34" s="87">
        <v>44</v>
      </c>
      <c r="H34" s="88">
        <v>618</v>
      </c>
      <c r="I34" s="86">
        <v>19</v>
      </c>
      <c r="J34" s="89">
        <v>32</v>
      </c>
      <c r="K34" s="85"/>
      <c r="L34" s="86"/>
      <c r="M34" s="87"/>
      <c r="N34" s="90"/>
      <c r="O34" s="86"/>
      <c r="P34" s="89"/>
      <c r="Q34" s="85"/>
      <c r="R34" s="86"/>
      <c r="S34" s="87"/>
      <c r="T34" s="91"/>
      <c r="U34" s="86"/>
      <c r="V34" s="87"/>
      <c r="W34" s="88"/>
      <c r="X34" s="86"/>
      <c r="Y34" s="89"/>
      <c r="Z34" s="85"/>
      <c r="AA34" s="86"/>
      <c r="AB34" s="87"/>
      <c r="AC34" s="85"/>
      <c r="AD34" s="86"/>
      <c r="AE34" s="87"/>
      <c r="AF34" s="92">
        <f t="shared" si="0"/>
        <v>76</v>
      </c>
    </row>
    <row r="35" spans="1:33" ht="13.5" thickBot="1" x14ac:dyDescent="0.25">
      <c r="A35" s="84">
        <v>21</v>
      </c>
      <c r="B35" s="61" t="s">
        <v>8</v>
      </c>
      <c r="C35" s="58" t="s">
        <v>68</v>
      </c>
      <c r="D35" s="8" t="s">
        <v>45</v>
      </c>
      <c r="E35" s="85"/>
      <c r="F35" s="86"/>
      <c r="G35" s="87"/>
      <c r="H35" s="88"/>
      <c r="I35" s="86"/>
      <c r="J35" s="89"/>
      <c r="K35" s="85"/>
      <c r="L35" s="86"/>
      <c r="M35" s="87"/>
      <c r="N35" s="90"/>
      <c r="O35" s="86"/>
      <c r="P35" s="89"/>
      <c r="Q35" s="85"/>
      <c r="R35" s="86"/>
      <c r="S35" s="87"/>
      <c r="T35" s="91">
        <v>43</v>
      </c>
      <c r="U35" s="86">
        <v>13</v>
      </c>
      <c r="V35" s="87">
        <v>38</v>
      </c>
      <c r="W35" s="88"/>
      <c r="X35" s="86"/>
      <c r="Y35" s="89"/>
      <c r="Z35" s="85"/>
      <c r="AA35" s="86"/>
      <c r="AB35" s="87"/>
      <c r="AC35" s="85"/>
      <c r="AD35" s="86"/>
      <c r="AE35" s="87"/>
      <c r="AF35" s="92">
        <f t="shared" si="0"/>
        <v>38</v>
      </c>
    </row>
    <row r="36" spans="1:33" ht="13.5" thickBot="1" x14ac:dyDescent="0.25">
      <c r="A36" s="101">
        <v>22</v>
      </c>
      <c r="B36" s="214" t="s">
        <v>26</v>
      </c>
      <c r="C36" s="215" t="s">
        <v>68</v>
      </c>
      <c r="D36" s="31" t="s">
        <v>45</v>
      </c>
      <c r="E36" s="102"/>
      <c r="F36" s="103"/>
      <c r="G36" s="104"/>
      <c r="H36" s="105"/>
      <c r="I36" s="103"/>
      <c r="J36" s="106"/>
      <c r="K36" s="102">
        <v>20</v>
      </c>
      <c r="L36" s="103">
        <v>16</v>
      </c>
      <c r="M36" s="104">
        <v>35</v>
      </c>
      <c r="N36" s="107"/>
      <c r="O36" s="103"/>
      <c r="P36" s="106"/>
      <c r="Q36" s="102"/>
      <c r="R36" s="103"/>
      <c r="S36" s="104"/>
      <c r="T36" s="108"/>
      <c r="U36" s="103"/>
      <c r="V36" s="104"/>
      <c r="W36" s="105"/>
      <c r="X36" s="103"/>
      <c r="Y36" s="106"/>
      <c r="Z36" s="102"/>
      <c r="AA36" s="103"/>
      <c r="AB36" s="104"/>
      <c r="AC36" s="102"/>
      <c r="AD36" s="103"/>
      <c r="AE36" s="104"/>
      <c r="AF36" s="109">
        <f t="shared" ref="AF36:AF56" si="1">G36+J36+M36+P36+S36+V36+Y36+AB36+AE36</f>
        <v>35</v>
      </c>
      <c r="AG36" s="288">
        <f>SUM(AF31:AF36)</f>
        <v>879</v>
      </c>
    </row>
    <row r="37" spans="1:33" ht="13.5" thickTop="1" x14ac:dyDescent="0.2">
      <c r="A37" s="110">
        <v>23</v>
      </c>
      <c r="B37" s="66" t="s">
        <v>23</v>
      </c>
      <c r="C37" s="57" t="s">
        <v>68</v>
      </c>
      <c r="D37" s="13" t="s">
        <v>69</v>
      </c>
      <c r="E37" s="111">
        <v>106</v>
      </c>
      <c r="F37" s="112">
        <v>22</v>
      </c>
      <c r="G37" s="113">
        <v>29</v>
      </c>
      <c r="H37" s="114">
        <v>630</v>
      </c>
      <c r="I37" s="112">
        <v>16</v>
      </c>
      <c r="J37" s="115">
        <v>35</v>
      </c>
      <c r="K37" s="111">
        <v>22</v>
      </c>
      <c r="L37" s="112">
        <v>7</v>
      </c>
      <c r="M37" s="113">
        <v>44</v>
      </c>
      <c r="N37" s="116">
        <v>86</v>
      </c>
      <c r="O37" s="112">
        <v>6</v>
      </c>
      <c r="P37" s="115">
        <v>45</v>
      </c>
      <c r="Q37" s="111">
        <v>9</v>
      </c>
      <c r="R37" s="112">
        <v>12</v>
      </c>
      <c r="S37" s="113">
        <v>39</v>
      </c>
      <c r="T37" s="117">
        <v>38</v>
      </c>
      <c r="U37" s="112">
        <v>17</v>
      </c>
      <c r="V37" s="113">
        <v>34</v>
      </c>
      <c r="W37" s="114">
        <v>71</v>
      </c>
      <c r="X37" s="112">
        <v>4</v>
      </c>
      <c r="Y37" s="115">
        <v>47</v>
      </c>
      <c r="Z37" s="111">
        <v>3</v>
      </c>
      <c r="AA37" s="112">
        <v>8</v>
      </c>
      <c r="AB37" s="113">
        <v>43</v>
      </c>
      <c r="AC37" s="111">
        <v>111</v>
      </c>
      <c r="AD37" s="112">
        <v>4</v>
      </c>
      <c r="AE37" s="113">
        <v>47</v>
      </c>
      <c r="AF37" s="118">
        <f t="shared" si="1"/>
        <v>363</v>
      </c>
    </row>
    <row r="38" spans="1:33" ht="12.75" x14ac:dyDescent="0.2">
      <c r="A38" s="84">
        <v>24</v>
      </c>
      <c r="B38" s="61" t="s">
        <v>54</v>
      </c>
      <c r="C38" s="58" t="s">
        <v>68</v>
      </c>
      <c r="D38" s="8" t="s">
        <v>69</v>
      </c>
      <c r="E38" s="85">
        <v>117</v>
      </c>
      <c r="F38" s="86">
        <v>9</v>
      </c>
      <c r="G38" s="87">
        <v>42</v>
      </c>
      <c r="H38" s="88">
        <v>451</v>
      </c>
      <c r="I38" s="86">
        <v>33</v>
      </c>
      <c r="J38" s="89">
        <v>18</v>
      </c>
      <c r="K38" s="85">
        <v>22</v>
      </c>
      <c r="L38" s="86">
        <v>8</v>
      </c>
      <c r="M38" s="87">
        <v>43</v>
      </c>
      <c r="N38" s="90">
        <v>81</v>
      </c>
      <c r="O38" s="86">
        <v>10</v>
      </c>
      <c r="P38" s="89">
        <v>41</v>
      </c>
      <c r="Q38" s="85">
        <v>5</v>
      </c>
      <c r="R38" s="86">
        <v>22</v>
      </c>
      <c r="S38" s="87">
        <v>29</v>
      </c>
      <c r="T38" s="91">
        <v>43</v>
      </c>
      <c r="U38" s="86">
        <v>13</v>
      </c>
      <c r="V38" s="87">
        <v>38</v>
      </c>
      <c r="W38" s="88">
        <v>53</v>
      </c>
      <c r="X38" s="86">
        <v>14</v>
      </c>
      <c r="Y38" s="89">
        <v>37</v>
      </c>
      <c r="Z38" s="85">
        <v>2</v>
      </c>
      <c r="AA38" s="86">
        <v>16</v>
      </c>
      <c r="AB38" s="87">
        <v>35</v>
      </c>
      <c r="AC38" s="85">
        <v>41</v>
      </c>
      <c r="AD38" s="86">
        <v>16</v>
      </c>
      <c r="AE38" s="87">
        <v>35</v>
      </c>
      <c r="AF38" s="92">
        <f t="shared" si="1"/>
        <v>318</v>
      </c>
    </row>
    <row r="39" spans="1:33" ht="13.5" thickBot="1" x14ac:dyDescent="0.25">
      <c r="A39" s="84">
        <v>25</v>
      </c>
      <c r="B39" s="61" t="s">
        <v>51</v>
      </c>
      <c r="C39" s="58" t="s">
        <v>68</v>
      </c>
      <c r="D39" s="8" t="s">
        <v>69</v>
      </c>
      <c r="E39" s="85">
        <v>73</v>
      </c>
      <c r="F39" s="86">
        <v>32</v>
      </c>
      <c r="G39" s="87"/>
      <c r="H39" s="88">
        <v>644</v>
      </c>
      <c r="I39" s="86">
        <v>13</v>
      </c>
      <c r="J39" s="89">
        <v>38</v>
      </c>
      <c r="K39" s="85">
        <v>18</v>
      </c>
      <c r="L39" s="86">
        <v>22</v>
      </c>
      <c r="M39" s="87">
        <v>29</v>
      </c>
      <c r="N39" s="90"/>
      <c r="O39" s="86"/>
      <c r="P39" s="89"/>
      <c r="Q39" s="85">
        <v>4</v>
      </c>
      <c r="R39" s="86">
        <v>23</v>
      </c>
      <c r="S39" s="87">
        <v>28</v>
      </c>
      <c r="T39" s="91"/>
      <c r="U39" s="86"/>
      <c r="V39" s="87"/>
      <c r="W39" s="88"/>
      <c r="X39" s="86"/>
      <c r="Y39" s="89"/>
      <c r="Z39" s="85"/>
      <c r="AA39" s="86"/>
      <c r="AB39" s="87"/>
      <c r="AC39" s="85"/>
      <c r="AD39" s="86"/>
      <c r="AE39" s="87"/>
      <c r="AF39" s="92">
        <f t="shared" si="1"/>
        <v>95</v>
      </c>
    </row>
    <row r="40" spans="1:33" ht="13.5" thickBot="1" x14ac:dyDescent="0.25">
      <c r="A40" s="101">
        <v>26</v>
      </c>
      <c r="B40" s="214" t="s">
        <v>47</v>
      </c>
      <c r="C40" s="215" t="s">
        <v>68</v>
      </c>
      <c r="D40" s="31" t="s">
        <v>69</v>
      </c>
      <c r="E40" s="102">
        <v>79</v>
      </c>
      <c r="F40" s="103">
        <v>31</v>
      </c>
      <c r="G40" s="104">
        <v>20</v>
      </c>
      <c r="H40" s="105"/>
      <c r="I40" s="103"/>
      <c r="J40" s="106"/>
      <c r="K40" s="102"/>
      <c r="L40" s="103"/>
      <c r="M40" s="104"/>
      <c r="N40" s="107"/>
      <c r="O40" s="103"/>
      <c r="P40" s="106"/>
      <c r="Q40" s="102"/>
      <c r="R40" s="103"/>
      <c r="S40" s="104"/>
      <c r="T40" s="108"/>
      <c r="U40" s="103"/>
      <c r="V40" s="104"/>
      <c r="W40" s="105"/>
      <c r="X40" s="103"/>
      <c r="Y40" s="106"/>
      <c r="Z40" s="102"/>
      <c r="AA40" s="103"/>
      <c r="AB40" s="104"/>
      <c r="AC40" s="102"/>
      <c r="AD40" s="103"/>
      <c r="AE40" s="104"/>
      <c r="AF40" s="109">
        <f t="shared" si="1"/>
        <v>20</v>
      </c>
      <c r="AG40" s="288">
        <f>SUM(AF37:AF40)</f>
        <v>796</v>
      </c>
    </row>
    <row r="41" spans="1:33" ht="14.25" thickTop="1" thickBot="1" x14ac:dyDescent="0.25">
      <c r="A41" s="307">
        <v>27</v>
      </c>
      <c r="B41" s="296" t="s">
        <v>58</v>
      </c>
      <c r="C41" s="297" t="s">
        <v>67</v>
      </c>
      <c r="D41" s="298" t="s">
        <v>75</v>
      </c>
      <c r="E41" s="299">
        <v>90</v>
      </c>
      <c r="F41" s="300">
        <v>28</v>
      </c>
      <c r="G41" s="301">
        <v>23</v>
      </c>
      <c r="H41" s="302">
        <v>704</v>
      </c>
      <c r="I41" s="300">
        <v>4</v>
      </c>
      <c r="J41" s="303">
        <v>47</v>
      </c>
      <c r="K41" s="299">
        <v>21</v>
      </c>
      <c r="L41" s="300">
        <v>14</v>
      </c>
      <c r="M41" s="301">
        <v>37</v>
      </c>
      <c r="N41" s="304"/>
      <c r="O41" s="300"/>
      <c r="P41" s="303"/>
      <c r="Q41" s="299">
        <v>9</v>
      </c>
      <c r="R41" s="300">
        <v>12</v>
      </c>
      <c r="S41" s="301">
        <v>39</v>
      </c>
      <c r="T41" s="305">
        <v>34</v>
      </c>
      <c r="U41" s="300">
        <v>21</v>
      </c>
      <c r="V41" s="301">
        <v>30</v>
      </c>
      <c r="W41" s="302"/>
      <c r="X41" s="300"/>
      <c r="Y41" s="303"/>
      <c r="Z41" s="299">
        <v>5</v>
      </c>
      <c r="AA41" s="300">
        <v>6</v>
      </c>
      <c r="AB41" s="301">
        <v>45</v>
      </c>
      <c r="AC41" s="299">
        <v>122</v>
      </c>
      <c r="AD41" s="300">
        <v>1</v>
      </c>
      <c r="AE41" s="301">
        <v>50</v>
      </c>
      <c r="AF41" s="306">
        <f t="shared" si="1"/>
        <v>271</v>
      </c>
      <c r="AG41" s="288">
        <f>SUM(AF41)</f>
        <v>271</v>
      </c>
    </row>
    <row r="42" spans="1:33" ht="13.5" thickTop="1" x14ac:dyDescent="0.2">
      <c r="A42" s="110">
        <v>28</v>
      </c>
      <c r="B42" s="286" t="s">
        <v>39</v>
      </c>
      <c r="C42" s="287" t="s">
        <v>67</v>
      </c>
      <c r="D42" s="13" t="s">
        <v>76</v>
      </c>
      <c r="E42" s="111">
        <v>96</v>
      </c>
      <c r="F42" s="112">
        <v>25</v>
      </c>
      <c r="G42" s="113">
        <v>26</v>
      </c>
      <c r="H42" s="114">
        <v>613</v>
      </c>
      <c r="I42" s="112">
        <v>22</v>
      </c>
      <c r="J42" s="115">
        <v>29</v>
      </c>
      <c r="K42" s="111">
        <v>22</v>
      </c>
      <c r="L42" s="112">
        <v>9</v>
      </c>
      <c r="M42" s="113">
        <v>42</v>
      </c>
      <c r="N42" s="116">
        <v>111</v>
      </c>
      <c r="O42" s="112">
        <v>2</v>
      </c>
      <c r="P42" s="115">
        <v>49</v>
      </c>
      <c r="Q42" s="111"/>
      <c r="R42" s="112"/>
      <c r="S42" s="113"/>
      <c r="T42" s="117">
        <v>37</v>
      </c>
      <c r="U42" s="112">
        <v>19</v>
      </c>
      <c r="V42" s="113">
        <v>32</v>
      </c>
      <c r="W42" s="114"/>
      <c r="X42" s="112"/>
      <c r="Y42" s="115"/>
      <c r="Z42" s="111">
        <v>14</v>
      </c>
      <c r="AA42" s="112">
        <v>1</v>
      </c>
      <c r="AB42" s="113">
        <v>50</v>
      </c>
      <c r="AC42" s="111"/>
      <c r="AD42" s="112"/>
      <c r="AE42" s="113"/>
      <c r="AF42" s="118">
        <f t="shared" si="1"/>
        <v>228</v>
      </c>
    </row>
    <row r="43" spans="1:33" ht="12.75" x14ac:dyDescent="0.2">
      <c r="A43" s="84">
        <v>29</v>
      </c>
      <c r="B43" s="61" t="s">
        <v>65</v>
      </c>
      <c r="C43" s="58" t="s">
        <v>68</v>
      </c>
      <c r="D43" s="8" t="s">
        <v>76</v>
      </c>
      <c r="E43" s="85"/>
      <c r="F43" s="86"/>
      <c r="G43" s="87"/>
      <c r="H43" s="88"/>
      <c r="I43" s="86"/>
      <c r="J43" s="89"/>
      <c r="K43" s="85"/>
      <c r="L43" s="86"/>
      <c r="M43" s="87"/>
      <c r="N43" s="90"/>
      <c r="O43" s="86"/>
      <c r="P43" s="89"/>
      <c r="Q43" s="85">
        <v>13</v>
      </c>
      <c r="R43" s="86">
        <v>4</v>
      </c>
      <c r="S43" s="87">
        <v>47</v>
      </c>
      <c r="T43" s="91"/>
      <c r="U43" s="86"/>
      <c r="V43" s="87"/>
      <c r="W43" s="88"/>
      <c r="X43" s="86"/>
      <c r="Y43" s="89"/>
      <c r="Z43" s="85"/>
      <c r="AA43" s="86"/>
      <c r="AB43" s="87"/>
      <c r="AC43" s="85"/>
      <c r="AD43" s="86"/>
      <c r="AE43" s="87"/>
      <c r="AF43" s="92">
        <f t="shared" si="1"/>
        <v>47</v>
      </c>
    </row>
    <row r="44" spans="1:33" ht="13.5" thickBot="1" x14ac:dyDescent="0.25">
      <c r="A44" s="93">
        <v>30</v>
      </c>
      <c r="B44" s="62" t="s">
        <v>62</v>
      </c>
      <c r="C44" s="59" t="s">
        <v>68</v>
      </c>
      <c r="D44" s="22" t="s">
        <v>76</v>
      </c>
      <c r="E44" s="98">
        <v>114</v>
      </c>
      <c r="F44" s="94">
        <v>13</v>
      </c>
      <c r="G44" s="95">
        <v>38</v>
      </c>
      <c r="H44" s="99"/>
      <c r="I44" s="94"/>
      <c r="J44" s="97"/>
      <c r="K44" s="98"/>
      <c r="L44" s="94"/>
      <c r="M44" s="95"/>
      <c r="N44" s="96"/>
      <c r="O44" s="94"/>
      <c r="P44" s="97"/>
      <c r="Q44" s="98"/>
      <c r="R44" s="94"/>
      <c r="S44" s="95"/>
      <c r="T44" s="100"/>
      <c r="U44" s="94"/>
      <c r="V44" s="95"/>
      <c r="W44" s="99"/>
      <c r="X44" s="94"/>
      <c r="Y44" s="97"/>
      <c r="Z44" s="98"/>
      <c r="AA44" s="94"/>
      <c r="AB44" s="95"/>
      <c r="AC44" s="98"/>
      <c r="AD44" s="94"/>
      <c r="AE44" s="95"/>
      <c r="AF44" s="92">
        <f t="shared" si="1"/>
        <v>38</v>
      </c>
    </row>
    <row r="45" spans="1:33" ht="13.5" thickBot="1" x14ac:dyDescent="0.25">
      <c r="A45" s="101">
        <v>31</v>
      </c>
      <c r="B45" s="214" t="s">
        <v>46</v>
      </c>
      <c r="C45" s="215" t="s">
        <v>68</v>
      </c>
      <c r="D45" s="31" t="s">
        <v>76</v>
      </c>
      <c r="E45" s="102"/>
      <c r="F45" s="103"/>
      <c r="G45" s="104"/>
      <c r="H45" s="105">
        <v>571</v>
      </c>
      <c r="I45" s="103">
        <v>27</v>
      </c>
      <c r="J45" s="106">
        <v>24</v>
      </c>
      <c r="K45" s="102"/>
      <c r="L45" s="103"/>
      <c r="M45" s="104"/>
      <c r="N45" s="107"/>
      <c r="O45" s="103"/>
      <c r="P45" s="106"/>
      <c r="Q45" s="102"/>
      <c r="R45" s="103"/>
      <c r="S45" s="104"/>
      <c r="T45" s="108"/>
      <c r="U45" s="103"/>
      <c r="V45" s="104"/>
      <c r="W45" s="105"/>
      <c r="X45" s="103"/>
      <c r="Y45" s="106"/>
      <c r="Z45" s="102"/>
      <c r="AA45" s="103"/>
      <c r="AB45" s="104"/>
      <c r="AC45" s="102"/>
      <c r="AD45" s="103"/>
      <c r="AE45" s="104"/>
      <c r="AF45" s="109">
        <f t="shared" si="1"/>
        <v>24</v>
      </c>
      <c r="AG45" s="288">
        <f>SUM(AF42:AF45)</f>
        <v>337</v>
      </c>
    </row>
    <row r="46" spans="1:33" ht="14.25" thickTop="1" thickBot="1" x14ac:dyDescent="0.25">
      <c r="A46" s="309">
        <v>31</v>
      </c>
      <c r="B46" s="313" t="s">
        <v>0</v>
      </c>
      <c r="C46" s="314" t="s">
        <v>68</v>
      </c>
      <c r="D46" s="298" t="s">
        <v>44</v>
      </c>
      <c r="E46" s="299">
        <v>115</v>
      </c>
      <c r="F46" s="300">
        <v>12</v>
      </c>
      <c r="G46" s="301">
        <v>39</v>
      </c>
      <c r="H46" s="302">
        <v>715</v>
      </c>
      <c r="I46" s="300">
        <v>3</v>
      </c>
      <c r="J46" s="303">
        <v>48</v>
      </c>
      <c r="K46" s="299">
        <v>20</v>
      </c>
      <c r="L46" s="300">
        <v>18</v>
      </c>
      <c r="M46" s="301">
        <v>33</v>
      </c>
      <c r="N46" s="304">
        <v>53</v>
      </c>
      <c r="O46" s="300">
        <v>15</v>
      </c>
      <c r="P46" s="303">
        <v>36</v>
      </c>
      <c r="Q46" s="299">
        <v>4</v>
      </c>
      <c r="R46" s="300">
        <v>23</v>
      </c>
      <c r="S46" s="301">
        <v>28</v>
      </c>
      <c r="T46" s="305">
        <v>48</v>
      </c>
      <c r="U46" s="300">
        <v>10</v>
      </c>
      <c r="V46" s="301">
        <v>41</v>
      </c>
      <c r="W46" s="302"/>
      <c r="X46" s="300"/>
      <c r="Y46" s="303"/>
      <c r="Z46" s="299">
        <v>2</v>
      </c>
      <c r="AA46" s="300">
        <v>16</v>
      </c>
      <c r="AB46" s="301">
        <v>35</v>
      </c>
      <c r="AC46" s="299">
        <v>53</v>
      </c>
      <c r="AD46" s="300">
        <v>14</v>
      </c>
      <c r="AE46" s="301">
        <v>37</v>
      </c>
      <c r="AF46" s="306">
        <f t="shared" si="1"/>
        <v>297</v>
      </c>
      <c r="AG46" s="288">
        <f>SUM(AF46)</f>
        <v>297</v>
      </c>
    </row>
    <row r="47" spans="1:33" ht="14.25" thickTop="1" thickBot="1" x14ac:dyDescent="0.25">
      <c r="A47" s="93">
        <v>33</v>
      </c>
      <c r="B47" s="310" t="s">
        <v>55</v>
      </c>
      <c r="C47" s="311" t="s">
        <v>67</v>
      </c>
      <c r="D47" s="312" t="s">
        <v>78</v>
      </c>
      <c r="E47" s="293">
        <v>92</v>
      </c>
      <c r="F47" s="289">
        <v>26</v>
      </c>
      <c r="G47" s="290">
        <v>25</v>
      </c>
      <c r="H47" s="295">
        <v>677</v>
      </c>
      <c r="I47" s="289">
        <v>10</v>
      </c>
      <c r="J47" s="292">
        <v>41</v>
      </c>
      <c r="K47" s="293">
        <v>23</v>
      </c>
      <c r="L47" s="289">
        <v>5</v>
      </c>
      <c r="M47" s="290">
        <v>46</v>
      </c>
      <c r="N47" s="291">
        <v>80</v>
      </c>
      <c r="O47" s="289">
        <v>11</v>
      </c>
      <c r="P47" s="292">
        <v>40</v>
      </c>
      <c r="Q47" s="293">
        <v>12</v>
      </c>
      <c r="R47" s="289">
        <v>7</v>
      </c>
      <c r="S47" s="290">
        <v>44</v>
      </c>
      <c r="T47" s="294">
        <v>72</v>
      </c>
      <c r="U47" s="289">
        <v>1</v>
      </c>
      <c r="V47" s="290">
        <v>50</v>
      </c>
      <c r="W47" s="295"/>
      <c r="X47" s="289"/>
      <c r="Y47" s="292"/>
      <c r="Z47" s="293">
        <v>4</v>
      </c>
      <c r="AA47" s="289">
        <v>7</v>
      </c>
      <c r="AB47" s="290">
        <v>44</v>
      </c>
      <c r="AC47" s="293">
        <v>120</v>
      </c>
      <c r="AD47" s="289">
        <v>2</v>
      </c>
      <c r="AE47" s="290">
        <v>49</v>
      </c>
      <c r="AF47" s="118">
        <f t="shared" si="1"/>
        <v>339</v>
      </c>
    </row>
    <row r="48" spans="1:33" ht="13.5" thickBot="1" x14ac:dyDescent="0.25">
      <c r="A48" s="93">
        <v>34</v>
      </c>
      <c r="B48" s="214" t="s">
        <v>90</v>
      </c>
      <c r="C48" s="215" t="s">
        <v>68</v>
      </c>
      <c r="D48" s="31" t="s">
        <v>78</v>
      </c>
      <c r="E48" s="102">
        <v>122</v>
      </c>
      <c r="F48" s="103">
        <v>6</v>
      </c>
      <c r="G48" s="104">
        <v>45</v>
      </c>
      <c r="H48" s="105">
        <v>640</v>
      </c>
      <c r="I48" s="103">
        <v>14</v>
      </c>
      <c r="J48" s="106">
        <v>37</v>
      </c>
      <c r="K48" s="102">
        <v>20</v>
      </c>
      <c r="L48" s="103">
        <v>18</v>
      </c>
      <c r="M48" s="104">
        <v>33</v>
      </c>
      <c r="N48" s="107">
        <v>81</v>
      </c>
      <c r="O48" s="103">
        <v>9</v>
      </c>
      <c r="P48" s="106">
        <v>42</v>
      </c>
      <c r="Q48" s="102">
        <v>7</v>
      </c>
      <c r="R48" s="103">
        <v>17</v>
      </c>
      <c r="S48" s="104">
        <v>34</v>
      </c>
      <c r="T48" s="108">
        <v>60</v>
      </c>
      <c r="U48" s="103">
        <v>4</v>
      </c>
      <c r="V48" s="104">
        <v>47</v>
      </c>
      <c r="W48" s="105">
        <v>63</v>
      </c>
      <c r="X48" s="103">
        <v>7</v>
      </c>
      <c r="Y48" s="106">
        <v>44</v>
      </c>
      <c r="Z48" s="102">
        <v>12</v>
      </c>
      <c r="AA48" s="103">
        <v>2</v>
      </c>
      <c r="AB48" s="104">
        <v>49</v>
      </c>
      <c r="AC48" s="102">
        <v>97</v>
      </c>
      <c r="AD48" s="103">
        <v>9</v>
      </c>
      <c r="AE48" s="104">
        <v>42</v>
      </c>
      <c r="AF48" s="109">
        <f t="shared" si="1"/>
        <v>373</v>
      </c>
      <c r="AG48" s="288">
        <f>SUM(AF47:AF48)</f>
        <v>712</v>
      </c>
    </row>
    <row r="49" spans="1:33" ht="13.5" thickTop="1" x14ac:dyDescent="0.2">
      <c r="A49" s="93">
        <v>35</v>
      </c>
      <c r="B49" s="310" t="s">
        <v>66</v>
      </c>
      <c r="C49" s="311" t="s">
        <v>67</v>
      </c>
      <c r="D49" s="312" t="s">
        <v>70</v>
      </c>
      <c r="E49" s="293"/>
      <c r="F49" s="289"/>
      <c r="G49" s="290"/>
      <c r="H49" s="295"/>
      <c r="I49" s="289"/>
      <c r="J49" s="292"/>
      <c r="K49" s="293"/>
      <c r="L49" s="289"/>
      <c r="M49" s="290"/>
      <c r="N49" s="291"/>
      <c r="O49" s="289"/>
      <c r="P49" s="292"/>
      <c r="Q49" s="293"/>
      <c r="R49" s="289"/>
      <c r="S49" s="290"/>
      <c r="T49" s="294"/>
      <c r="U49" s="289"/>
      <c r="V49" s="290"/>
      <c r="W49" s="295"/>
      <c r="X49" s="289"/>
      <c r="Y49" s="292"/>
      <c r="Z49" s="293"/>
      <c r="AA49" s="289"/>
      <c r="AB49" s="290"/>
      <c r="AC49" s="293"/>
      <c r="AD49" s="289"/>
      <c r="AE49" s="290"/>
      <c r="AF49" s="118">
        <f t="shared" si="1"/>
        <v>0</v>
      </c>
    </row>
    <row r="50" spans="1:33" ht="12.75" x14ac:dyDescent="0.2">
      <c r="A50" s="93">
        <v>36</v>
      </c>
      <c r="B50" s="62" t="s">
        <v>73</v>
      </c>
      <c r="C50" s="59" t="s">
        <v>68</v>
      </c>
      <c r="D50" s="22" t="s">
        <v>70</v>
      </c>
      <c r="E50" s="98">
        <v>138</v>
      </c>
      <c r="F50" s="94">
        <v>1</v>
      </c>
      <c r="G50" s="95">
        <v>50</v>
      </c>
      <c r="H50" s="99">
        <v>687</v>
      </c>
      <c r="I50" s="94">
        <v>6</v>
      </c>
      <c r="J50" s="97">
        <v>45</v>
      </c>
      <c r="K50" s="98"/>
      <c r="L50" s="94"/>
      <c r="M50" s="95"/>
      <c r="N50" s="96">
        <v>89</v>
      </c>
      <c r="O50" s="285">
        <v>5</v>
      </c>
      <c r="P50" s="97">
        <v>46</v>
      </c>
      <c r="Q50" s="98"/>
      <c r="R50" s="94"/>
      <c r="S50" s="95"/>
      <c r="T50" s="100"/>
      <c r="U50" s="94"/>
      <c r="V50" s="95"/>
      <c r="W50" s="99"/>
      <c r="X50" s="94"/>
      <c r="Y50" s="97"/>
      <c r="Z50" s="98"/>
      <c r="AA50" s="94"/>
      <c r="AB50" s="95"/>
      <c r="AC50" s="98"/>
      <c r="AD50" s="94"/>
      <c r="AE50" s="95"/>
      <c r="AF50" s="92">
        <f t="shared" si="1"/>
        <v>141</v>
      </c>
    </row>
    <row r="51" spans="1:33" ht="12.75" x14ac:dyDescent="0.2">
      <c r="A51" s="93">
        <v>36</v>
      </c>
      <c r="B51" s="62" t="s">
        <v>87</v>
      </c>
      <c r="C51" s="59" t="s">
        <v>68</v>
      </c>
      <c r="D51" s="22" t="s">
        <v>70</v>
      </c>
      <c r="E51" s="98"/>
      <c r="F51" s="94"/>
      <c r="G51" s="95"/>
      <c r="H51" s="99"/>
      <c r="I51" s="94"/>
      <c r="J51" s="97"/>
      <c r="K51" s="98"/>
      <c r="L51" s="94"/>
      <c r="M51" s="95"/>
      <c r="N51" s="96"/>
      <c r="O51" s="94"/>
      <c r="P51" s="97"/>
      <c r="Q51" s="98"/>
      <c r="R51" s="94"/>
      <c r="S51" s="95"/>
      <c r="T51" s="100">
        <v>48</v>
      </c>
      <c r="U51" s="94">
        <v>10</v>
      </c>
      <c r="V51" s="95">
        <v>41</v>
      </c>
      <c r="W51" s="99">
        <v>60</v>
      </c>
      <c r="X51" s="94">
        <v>10</v>
      </c>
      <c r="Y51" s="97">
        <v>41</v>
      </c>
      <c r="Z51" s="98"/>
      <c r="AA51" s="94"/>
      <c r="AB51" s="95"/>
      <c r="AC51" s="98"/>
      <c r="AD51" s="94"/>
      <c r="AE51" s="95"/>
      <c r="AF51" s="92">
        <f t="shared" si="1"/>
        <v>82</v>
      </c>
    </row>
    <row r="52" spans="1:33" ht="12.75" x14ac:dyDescent="0.2">
      <c r="A52" s="93">
        <v>37</v>
      </c>
      <c r="B52" s="62" t="s">
        <v>85</v>
      </c>
      <c r="C52" s="59" t="s">
        <v>68</v>
      </c>
      <c r="D52" s="22" t="s">
        <v>70</v>
      </c>
      <c r="E52" s="98"/>
      <c r="F52" s="94"/>
      <c r="G52" s="95"/>
      <c r="H52" s="99"/>
      <c r="I52" s="94"/>
      <c r="J52" s="97"/>
      <c r="K52" s="98"/>
      <c r="L52" s="94"/>
      <c r="M52" s="95"/>
      <c r="N52" s="96"/>
      <c r="O52" s="94"/>
      <c r="P52" s="97"/>
      <c r="Q52" s="98">
        <v>14</v>
      </c>
      <c r="R52" s="94">
        <v>3</v>
      </c>
      <c r="S52" s="95">
        <v>48</v>
      </c>
      <c r="T52" s="100"/>
      <c r="U52" s="94"/>
      <c r="V52" s="95"/>
      <c r="W52" s="99"/>
      <c r="X52" s="94"/>
      <c r="Y52" s="97"/>
      <c r="Z52" s="98"/>
      <c r="AA52" s="94"/>
      <c r="AB52" s="95"/>
      <c r="AC52" s="98"/>
      <c r="AD52" s="94"/>
      <c r="AE52" s="95"/>
      <c r="AF52" s="92">
        <f t="shared" si="1"/>
        <v>48</v>
      </c>
    </row>
    <row r="53" spans="1:33" ht="12.75" x14ac:dyDescent="0.2">
      <c r="A53" s="93">
        <v>38</v>
      </c>
      <c r="B53" s="62" t="s">
        <v>86</v>
      </c>
      <c r="C53" s="59" t="s">
        <v>68</v>
      </c>
      <c r="D53" s="22" t="s">
        <v>70</v>
      </c>
      <c r="E53" s="98"/>
      <c r="F53" s="94"/>
      <c r="G53" s="95"/>
      <c r="H53" s="99"/>
      <c r="I53" s="94"/>
      <c r="J53" s="97"/>
      <c r="K53" s="98"/>
      <c r="L53" s="94"/>
      <c r="M53" s="95"/>
      <c r="N53" s="96"/>
      <c r="O53" s="94"/>
      <c r="P53" s="97"/>
      <c r="Q53" s="98"/>
      <c r="R53" s="94"/>
      <c r="S53" s="95"/>
      <c r="T53" s="100"/>
      <c r="U53" s="94"/>
      <c r="V53" s="95"/>
      <c r="W53" s="99"/>
      <c r="X53" s="94"/>
      <c r="Y53" s="97"/>
      <c r="Z53" s="98">
        <v>9</v>
      </c>
      <c r="AA53" s="94">
        <v>5</v>
      </c>
      <c r="AB53" s="95">
        <v>46</v>
      </c>
      <c r="AC53" s="98"/>
      <c r="AD53" s="94"/>
      <c r="AE53" s="95"/>
      <c r="AF53" s="92">
        <f t="shared" si="1"/>
        <v>46</v>
      </c>
    </row>
    <row r="54" spans="1:33" ht="12.75" x14ac:dyDescent="0.2">
      <c r="A54" s="93">
        <v>39</v>
      </c>
      <c r="B54" s="62" t="s">
        <v>88</v>
      </c>
      <c r="C54" s="59" t="s">
        <v>68</v>
      </c>
      <c r="D54" s="22" t="s">
        <v>70</v>
      </c>
      <c r="E54" s="98"/>
      <c r="F54" s="94"/>
      <c r="G54" s="95"/>
      <c r="H54" s="99"/>
      <c r="I54" s="94"/>
      <c r="J54" s="97"/>
      <c r="K54" s="98"/>
      <c r="L54" s="94"/>
      <c r="M54" s="95"/>
      <c r="N54" s="96"/>
      <c r="O54" s="94"/>
      <c r="P54" s="97"/>
      <c r="Q54" s="98"/>
      <c r="R54" s="94"/>
      <c r="S54" s="95"/>
      <c r="T54" s="100"/>
      <c r="U54" s="94"/>
      <c r="V54" s="95"/>
      <c r="W54" s="99"/>
      <c r="X54" s="94"/>
      <c r="Y54" s="97"/>
      <c r="Z54" s="98"/>
      <c r="AA54" s="94"/>
      <c r="AB54" s="95"/>
      <c r="AC54" s="98">
        <v>52</v>
      </c>
      <c r="AD54" s="94">
        <v>15</v>
      </c>
      <c r="AE54" s="95">
        <v>36</v>
      </c>
      <c r="AF54" s="92">
        <f t="shared" si="1"/>
        <v>36</v>
      </c>
    </row>
    <row r="55" spans="1:33" ht="13.5" thickBot="1" x14ac:dyDescent="0.25">
      <c r="A55" s="93">
        <v>40</v>
      </c>
      <c r="B55" s="62" t="s">
        <v>84</v>
      </c>
      <c r="C55" s="59" t="s">
        <v>68</v>
      </c>
      <c r="D55" s="22" t="s">
        <v>70</v>
      </c>
      <c r="E55" s="98"/>
      <c r="F55" s="94"/>
      <c r="G55" s="95"/>
      <c r="H55" s="99"/>
      <c r="I55" s="94"/>
      <c r="J55" s="97"/>
      <c r="K55" s="98">
        <v>18</v>
      </c>
      <c r="L55" s="94">
        <v>23</v>
      </c>
      <c r="M55" s="95">
        <v>28</v>
      </c>
      <c r="N55" s="96"/>
      <c r="O55" s="94"/>
      <c r="P55" s="97"/>
      <c r="Q55" s="98"/>
      <c r="R55" s="94"/>
      <c r="S55" s="95"/>
      <c r="T55" s="100"/>
      <c r="U55" s="94"/>
      <c r="V55" s="95"/>
      <c r="W55" s="99"/>
      <c r="X55" s="94"/>
      <c r="Y55" s="97"/>
      <c r="Z55" s="98"/>
      <c r="AA55" s="94"/>
      <c r="AB55" s="95"/>
      <c r="AC55" s="98"/>
      <c r="AD55" s="94"/>
      <c r="AE55" s="95"/>
      <c r="AF55" s="92">
        <f t="shared" si="1"/>
        <v>28</v>
      </c>
    </row>
    <row r="56" spans="1:33" ht="13.5" thickBot="1" x14ac:dyDescent="0.25">
      <c r="A56" s="119">
        <v>41</v>
      </c>
      <c r="B56" s="63" t="s">
        <v>96</v>
      </c>
      <c r="C56" s="60" t="s">
        <v>68</v>
      </c>
      <c r="D56" s="11" t="s">
        <v>70</v>
      </c>
      <c r="E56" s="120"/>
      <c r="F56" s="121"/>
      <c r="G56" s="122"/>
      <c r="H56" s="123">
        <v>558</v>
      </c>
      <c r="I56" s="121">
        <v>28</v>
      </c>
      <c r="J56" s="124">
        <v>23</v>
      </c>
      <c r="K56" s="120"/>
      <c r="L56" s="121"/>
      <c r="M56" s="122"/>
      <c r="N56" s="125"/>
      <c r="O56" s="121"/>
      <c r="P56" s="124"/>
      <c r="Q56" s="120"/>
      <c r="R56" s="121"/>
      <c r="S56" s="122"/>
      <c r="T56" s="126"/>
      <c r="U56" s="121"/>
      <c r="V56" s="122"/>
      <c r="W56" s="123"/>
      <c r="X56" s="121"/>
      <c r="Y56" s="124"/>
      <c r="Z56" s="120"/>
      <c r="AA56" s="121"/>
      <c r="AB56" s="122"/>
      <c r="AC56" s="120"/>
      <c r="AD56" s="121"/>
      <c r="AE56" s="122"/>
      <c r="AF56" s="282">
        <f t="shared" si="1"/>
        <v>23</v>
      </c>
      <c r="AG56" s="288">
        <f>SUM(AF49:AF56)</f>
        <v>404</v>
      </c>
    </row>
  </sheetData>
  <sortState ref="B4:AF56">
    <sortCondition ref="D4:D56"/>
  </sortState>
  <mergeCells count="18">
    <mergeCell ref="T2:V2"/>
    <mergeCell ref="W2:Y2"/>
    <mergeCell ref="Z2:AB2"/>
    <mergeCell ref="AC2:AE2"/>
    <mergeCell ref="E1:G1"/>
    <mergeCell ref="H1:J1"/>
    <mergeCell ref="K1:M1"/>
    <mergeCell ref="N1:P1"/>
    <mergeCell ref="E2:G2"/>
    <mergeCell ref="H2:J2"/>
    <mergeCell ref="K2:M2"/>
    <mergeCell ref="N2:P2"/>
    <mergeCell ref="Q2:S2"/>
    <mergeCell ref="Q1:S1"/>
    <mergeCell ref="T1:V1"/>
    <mergeCell ref="W1:Y1"/>
    <mergeCell ref="Z1:AB1"/>
    <mergeCell ref="AC1:AE1"/>
  </mergeCells>
  <phoneticPr fontId="5" type="noConversion"/>
  <printOptions horizontalCentered="1"/>
  <pageMargins left="0.43307086614173229" right="0.55118110236220474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Header>&amp;CK O O N D P R O T O K O L L&amp;REesti Jahimeeste XXXIV kokkutulek
11.-13. juuli 2014
Toosikannu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5" zoomScale="125" zoomScaleNormal="100" workbookViewId="0">
      <selection activeCell="T34" sqref="T34"/>
    </sheetView>
  </sheetViews>
  <sheetFormatPr defaultColWidth="12.85546875" defaultRowHeight="12.75" x14ac:dyDescent="0.2"/>
  <cols>
    <col min="1" max="1" width="4.42578125" style="45" customWidth="1"/>
    <col min="2" max="2" width="17.28515625" style="45" customWidth="1"/>
    <col min="3" max="11" width="4.7109375" style="45" customWidth="1"/>
    <col min="12" max="12" width="4.85546875" style="45" customWidth="1"/>
    <col min="13" max="13" width="5.140625" style="45" bestFit="1" customWidth="1"/>
    <col min="14" max="17" width="2.28515625" style="45" bestFit="1" customWidth="1"/>
    <col min="18" max="18" width="5.140625" style="45" bestFit="1" customWidth="1"/>
    <col min="19" max="20" width="6.5703125" style="45" bestFit="1" customWidth="1"/>
    <col min="21" max="16384" width="12.85546875" style="45"/>
  </cols>
  <sheetData>
    <row r="1" spans="1:20" ht="21" thickBot="1" x14ac:dyDescent="0.35">
      <c r="A1" s="42" t="s">
        <v>53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13.5" thickBot="1" x14ac:dyDescent="0.25">
      <c r="A2" s="329" t="s">
        <v>11</v>
      </c>
      <c r="B2" s="329" t="s">
        <v>29</v>
      </c>
      <c r="C2" s="331" t="s">
        <v>12</v>
      </c>
      <c r="D2" s="332"/>
      <c r="E2" s="332"/>
      <c r="F2" s="332"/>
      <c r="G2" s="332"/>
      <c r="H2" s="332"/>
      <c r="I2" s="332"/>
      <c r="J2" s="332"/>
      <c r="K2" s="332"/>
      <c r="L2" s="332"/>
      <c r="M2" s="333"/>
      <c r="N2" s="332" t="s">
        <v>10</v>
      </c>
      <c r="O2" s="332"/>
      <c r="P2" s="332"/>
      <c r="Q2" s="332"/>
      <c r="R2" s="334"/>
      <c r="S2" s="134" t="s">
        <v>13</v>
      </c>
      <c r="T2" s="143" t="s">
        <v>14</v>
      </c>
    </row>
    <row r="3" spans="1:20" ht="13.5" thickBot="1" x14ac:dyDescent="0.25">
      <c r="A3" s="330"/>
      <c r="B3" s="330"/>
      <c r="C3" s="130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140">
        <v>10</v>
      </c>
      <c r="M3" s="148" t="s">
        <v>9</v>
      </c>
      <c r="N3" s="133">
        <v>1</v>
      </c>
      <c r="O3" s="46">
        <v>2</v>
      </c>
      <c r="P3" s="46">
        <v>3</v>
      </c>
      <c r="Q3" s="140">
        <v>4</v>
      </c>
      <c r="R3" s="148" t="s">
        <v>9</v>
      </c>
      <c r="S3" s="135" t="s">
        <v>49</v>
      </c>
      <c r="T3" s="144" t="s">
        <v>74</v>
      </c>
    </row>
    <row r="4" spans="1:20" ht="12.75" customHeight="1" x14ac:dyDescent="0.2">
      <c r="A4" s="136">
        <v>1</v>
      </c>
      <c r="B4" s="155" t="s">
        <v>83</v>
      </c>
      <c r="C4" s="131">
        <v>1</v>
      </c>
      <c r="D4" s="47">
        <v>0</v>
      </c>
      <c r="E4" s="47">
        <v>1</v>
      </c>
      <c r="F4" s="47">
        <v>2</v>
      </c>
      <c r="G4" s="47">
        <v>3</v>
      </c>
      <c r="H4" s="47">
        <v>3</v>
      </c>
      <c r="I4" s="47">
        <v>3</v>
      </c>
      <c r="J4" s="47">
        <v>4</v>
      </c>
      <c r="K4" s="47">
        <v>3</v>
      </c>
      <c r="L4" s="141">
        <v>2</v>
      </c>
      <c r="M4" s="149">
        <f t="shared" ref="M4:M33" si="0">SUM(C4:L4)</f>
        <v>22</v>
      </c>
      <c r="N4" s="138">
        <v>2</v>
      </c>
      <c r="O4" s="47">
        <v>1</v>
      </c>
      <c r="P4" s="47">
        <v>1</v>
      </c>
      <c r="Q4" s="141">
        <v>1</v>
      </c>
      <c r="R4" s="149">
        <f t="shared" ref="R4:R33" si="1">SUM(N4:Q4)</f>
        <v>5</v>
      </c>
      <c r="S4" s="136">
        <f t="shared" ref="S4:S33" si="2">SUM(R4,M4)</f>
        <v>27</v>
      </c>
      <c r="T4" s="145">
        <v>50</v>
      </c>
    </row>
    <row r="5" spans="1:20" ht="12.75" customHeight="1" x14ac:dyDescent="0.2">
      <c r="A5" s="137">
        <v>2</v>
      </c>
      <c r="B5" s="156" t="s">
        <v>34</v>
      </c>
      <c r="C5" s="132">
        <v>2</v>
      </c>
      <c r="D5" s="48">
        <v>0</v>
      </c>
      <c r="E5" s="48">
        <v>2</v>
      </c>
      <c r="F5" s="48">
        <v>1</v>
      </c>
      <c r="G5" s="48">
        <v>3</v>
      </c>
      <c r="H5" s="48">
        <v>4</v>
      </c>
      <c r="I5" s="48">
        <v>3</v>
      </c>
      <c r="J5" s="48">
        <v>3</v>
      </c>
      <c r="K5" s="48">
        <v>0</v>
      </c>
      <c r="L5" s="142">
        <v>2</v>
      </c>
      <c r="M5" s="150">
        <f t="shared" si="0"/>
        <v>20</v>
      </c>
      <c r="N5" s="139">
        <v>2</v>
      </c>
      <c r="O5" s="48">
        <v>2</v>
      </c>
      <c r="P5" s="48">
        <v>1</v>
      </c>
      <c r="Q5" s="142">
        <v>1</v>
      </c>
      <c r="R5" s="150">
        <f t="shared" si="1"/>
        <v>6</v>
      </c>
      <c r="S5" s="137">
        <f t="shared" si="2"/>
        <v>26</v>
      </c>
      <c r="T5" s="146">
        <v>49</v>
      </c>
    </row>
    <row r="6" spans="1:20" ht="12.75" customHeight="1" x14ac:dyDescent="0.2">
      <c r="A6" s="137">
        <v>3</v>
      </c>
      <c r="B6" s="157" t="s">
        <v>59</v>
      </c>
      <c r="C6" s="132">
        <v>1</v>
      </c>
      <c r="D6" s="48">
        <v>0</v>
      </c>
      <c r="E6" s="48">
        <v>1</v>
      </c>
      <c r="F6" s="48">
        <v>2</v>
      </c>
      <c r="G6" s="48">
        <v>4</v>
      </c>
      <c r="H6" s="48">
        <v>4</v>
      </c>
      <c r="I6" s="48">
        <v>1</v>
      </c>
      <c r="J6" s="48">
        <v>3</v>
      </c>
      <c r="K6" s="48">
        <v>0</v>
      </c>
      <c r="L6" s="142">
        <v>1</v>
      </c>
      <c r="M6" s="150">
        <f t="shared" si="0"/>
        <v>17</v>
      </c>
      <c r="N6" s="139">
        <v>3</v>
      </c>
      <c r="O6" s="48">
        <v>2</v>
      </c>
      <c r="P6" s="48">
        <v>1</v>
      </c>
      <c r="Q6" s="142">
        <v>1</v>
      </c>
      <c r="R6" s="150">
        <f t="shared" si="1"/>
        <v>7</v>
      </c>
      <c r="S6" s="137">
        <f t="shared" si="2"/>
        <v>24</v>
      </c>
      <c r="T6" s="146">
        <v>48</v>
      </c>
    </row>
    <row r="7" spans="1:20" ht="12.75" customHeight="1" x14ac:dyDescent="0.2">
      <c r="A7" s="137">
        <v>4</v>
      </c>
      <c r="B7" s="156" t="s">
        <v>92</v>
      </c>
      <c r="C7" s="132">
        <v>3</v>
      </c>
      <c r="D7" s="48">
        <v>3</v>
      </c>
      <c r="E7" s="48">
        <v>0</v>
      </c>
      <c r="F7" s="48">
        <v>3</v>
      </c>
      <c r="G7" s="48">
        <v>4</v>
      </c>
      <c r="H7" s="48">
        <v>3</v>
      </c>
      <c r="I7" s="48">
        <v>1</v>
      </c>
      <c r="J7" s="48">
        <v>4</v>
      </c>
      <c r="K7" s="48">
        <v>0</v>
      </c>
      <c r="L7" s="142">
        <v>0</v>
      </c>
      <c r="M7" s="150">
        <f t="shared" si="0"/>
        <v>21</v>
      </c>
      <c r="N7" s="139">
        <v>1</v>
      </c>
      <c r="O7" s="48">
        <v>0</v>
      </c>
      <c r="P7" s="48">
        <v>1</v>
      </c>
      <c r="Q7" s="142">
        <v>1</v>
      </c>
      <c r="R7" s="150">
        <f t="shared" si="1"/>
        <v>3</v>
      </c>
      <c r="S7" s="137">
        <f t="shared" si="2"/>
        <v>24</v>
      </c>
      <c r="T7" s="146">
        <v>47</v>
      </c>
    </row>
    <row r="8" spans="1:20" ht="12.75" customHeight="1" x14ac:dyDescent="0.2">
      <c r="A8" s="137">
        <v>5</v>
      </c>
      <c r="B8" s="157" t="s">
        <v>55</v>
      </c>
      <c r="C8" s="132">
        <v>2</v>
      </c>
      <c r="D8" s="48">
        <v>1</v>
      </c>
      <c r="E8" s="48">
        <v>0</v>
      </c>
      <c r="F8" s="48">
        <v>3</v>
      </c>
      <c r="G8" s="48">
        <v>3</v>
      </c>
      <c r="H8" s="48">
        <v>3</v>
      </c>
      <c r="I8" s="48">
        <v>1</v>
      </c>
      <c r="J8" s="48">
        <v>4</v>
      </c>
      <c r="K8" s="48">
        <v>0</v>
      </c>
      <c r="L8" s="142">
        <v>1</v>
      </c>
      <c r="M8" s="150">
        <f t="shared" si="0"/>
        <v>18</v>
      </c>
      <c r="N8" s="139">
        <v>1</v>
      </c>
      <c r="O8" s="48">
        <v>2</v>
      </c>
      <c r="P8" s="48">
        <v>1</v>
      </c>
      <c r="Q8" s="142">
        <v>1</v>
      </c>
      <c r="R8" s="150">
        <f t="shared" si="1"/>
        <v>5</v>
      </c>
      <c r="S8" s="137">
        <f t="shared" si="2"/>
        <v>23</v>
      </c>
      <c r="T8" s="146">
        <v>46</v>
      </c>
    </row>
    <row r="9" spans="1:20" ht="12.75" customHeight="1" x14ac:dyDescent="0.2">
      <c r="A9" s="137">
        <v>6</v>
      </c>
      <c r="B9" s="157" t="s">
        <v>71</v>
      </c>
      <c r="C9" s="132">
        <v>1</v>
      </c>
      <c r="D9" s="48">
        <v>3</v>
      </c>
      <c r="E9" s="48">
        <v>1</v>
      </c>
      <c r="F9" s="48">
        <v>1</v>
      </c>
      <c r="G9" s="48">
        <v>3</v>
      </c>
      <c r="H9" s="48">
        <v>4</v>
      </c>
      <c r="I9" s="48">
        <v>1</v>
      </c>
      <c r="J9" s="48">
        <v>3</v>
      </c>
      <c r="K9" s="48">
        <v>0</v>
      </c>
      <c r="L9" s="142">
        <v>2</v>
      </c>
      <c r="M9" s="150">
        <f t="shared" si="0"/>
        <v>19</v>
      </c>
      <c r="N9" s="139">
        <v>0</v>
      </c>
      <c r="O9" s="48">
        <v>0</v>
      </c>
      <c r="P9" s="48">
        <v>3</v>
      </c>
      <c r="Q9" s="142">
        <v>1</v>
      </c>
      <c r="R9" s="150">
        <f t="shared" si="1"/>
        <v>4</v>
      </c>
      <c r="S9" s="137">
        <f t="shared" si="2"/>
        <v>23</v>
      </c>
      <c r="T9" s="146">
        <v>45</v>
      </c>
    </row>
    <row r="10" spans="1:20" ht="12.75" customHeight="1" x14ac:dyDescent="0.2">
      <c r="A10" s="137">
        <v>7</v>
      </c>
      <c r="B10" s="156" t="s">
        <v>23</v>
      </c>
      <c r="C10" s="132">
        <v>1</v>
      </c>
      <c r="D10" s="48">
        <v>0</v>
      </c>
      <c r="E10" s="48">
        <v>0</v>
      </c>
      <c r="F10" s="48">
        <v>1</v>
      </c>
      <c r="G10" s="48">
        <v>2</v>
      </c>
      <c r="H10" s="48">
        <v>4</v>
      </c>
      <c r="I10" s="48">
        <v>1</v>
      </c>
      <c r="J10" s="48">
        <v>3</v>
      </c>
      <c r="K10" s="48">
        <v>0</v>
      </c>
      <c r="L10" s="142">
        <v>1</v>
      </c>
      <c r="M10" s="150">
        <f t="shared" si="0"/>
        <v>13</v>
      </c>
      <c r="N10" s="139">
        <v>3</v>
      </c>
      <c r="O10" s="48">
        <v>2</v>
      </c>
      <c r="P10" s="48">
        <v>3</v>
      </c>
      <c r="Q10" s="142">
        <v>1</v>
      </c>
      <c r="R10" s="150">
        <f t="shared" si="1"/>
        <v>9</v>
      </c>
      <c r="S10" s="137">
        <f t="shared" si="2"/>
        <v>22</v>
      </c>
      <c r="T10" s="146">
        <v>44</v>
      </c>
    </row>
    <row r="11" spans="1:20" ht="12.75" customHeight="1" x14ac:dyDescent="0.2">
      <c r="A11" s="137">
        <v>8</v>
      </c>
      <c r="B11" s="156" t="s">
        <v>54</v>
      </c>
      <c r="C11" s="132">
        <v>1</v>
      </c>
      <c r="D11" s="48">
        <v>0</v>
      </c>
      <c r="E11" s="48">
        <v>0</v>
      </c>
      <c r="F11" s="48">
        <v>1</v>
      </c>
      <c r="G11" s="48">
        <v>3</v>
      </c>
      <c r="H11" s="48">
        <v>4</v>
      </c>
      <c r="I11" s="48">
        <v>2</v>
      </c>
      <c r="J11" s="48">
        <v>3</v>
      </c>
      <c r="K11" s="48">
        <v>0</v>
      </c>
      <c r="L11" s="142">
        <v>1</v>
      </c>
      <c r="M11" s="150">
        <f t="shared" si="0"/>
        <v>15</v>
      </c>
      <c r="N11" s="139">
        <v>3</v>
      </c>
      <c r="O11" s="48">
        <v>1</v>
      </c>
      <c r="P11" s="48">
        <v>3</v>
      </c>
      <c r="Q11" s="142">
        <v>0</v>
      </c>
      <c r="R11" s="150">
        <f t="shared" si="1"/>
        <v>7</v>
      </c>
      <c r="S11" s="137">
        <f t="shared" si="2"/>
        <v>22</v>
      </c>
      <c r="T11" s="146">
        <v>43</v>
      </c>
    </row>
    <row r="12" spans="1:20" ht="12.75" customHeight="1" x14ac:dyDescent="0.2">
      <c r="A12" s="137">
        <v>9</v>
      </c>
      <c r="B12" s="157" t="s">
        <v>25</v>
      </c>
      <c r="C12" s="132">
        <v>2</v>
      </c>
      <c r="D12" s="48">
        <v>0</v>
      </c>
      <c r="E12" s="48">
        <v>0</v>
      </c>
      <c r="F12" s="48">
        <v>3</v>
      </c>
      <c r="G12" s="48">
        <v>3</v>
      </c>
      <c r="H12" s="48">
        <v>2</v>
      </c>
      <c r="I12" s="48">
        <v>2</v>
      </c>
      <c r="J12" s="48">
        <v>3</v>
      </c>
      <c r="K12" s="48">
        <v>0</v>
      </c>
      <c r="L12" s="142">
        <v>1</v>
      </c>
      <c r="M12" s="150">
        <f t="shared" si="0"/>
        <v>16</v>
      </c>
      <c r="N12" s="139">
        <v>2</v>
      </c>
      <c r="O12" s="48">
        <v>0</v>
      </c>
      <c r="P12" s="48">
        <v>3</v>
      </c>
      <c r="Q12" s="142">
        <v>1</v>
      </c>
      <c r="R12" s="150">
        <f t="shared" si="1"/>
        <v>6</v>
      </c>
      <c r="S12" s="137">
        <f t="shared" si="2"/>
        <v>22</v>
      </c>
      <c r="T12" s="146">
        <v>42</v>
      </c>
    </row>
    <row r="13" spans="1:20" ht="12.75" customHeight="1" x14ac:dyDescent="0.2">
      <c r="A13" s="137">
        <v>9</v>
      </c>
      <c r="B13" s="157" t="s">
        <v>39</v>
      </c>
      <c r="C13" s="132">
        <v>2</v>
      </c>
      <c r="D13" s="48">
        <v>0</v>
      </c>
      <c r="E13" s="48">
        <v>1</v>
      </c>
      <c r="F13" s="48">
        <v>1</v>
      </c>
      <c r="G13" s="48">
        <v>4</v>
      </c>
      <c r="H13" s="48">
        <v>3</v>
      </c>
      <c r="I13" s="48">
        <v>1</v>
      </c>
      <c r="J13" s="48">
        <v>4</v>
      </c>
      <c r="K13" s="48">
        <v>0</v>
      </c>
      <c r="L13" s="142">
        <v>0</v>
      </c>
      <c r="M13" s="150">
        <f t="shared" si="0"/>
        <v>16</v>
      </c>
      <c r="N13" s="139">
        <v>2</v>
      </c>
      <c r="O13" s="48">
        <v>3</v>
      </c>
      <c r="P13" s="48">
        <v>1</v>
      </c>
      <c r="Q13" s="142">
        <v>0</v>
      </c>
      <c r="R13" s="150">
        <f t="shared" si="1"/>
        <v>6</v>
      </c>
      <c r="S13" s="137">
        <f t="shared" si="2"/>
        <v>22</v>
      </c>
      <c r="T13" s="146">
        <v>42</v>
      </c>
    </row>
    <row r="14" spans="1:20" ht="12.75" customHeight="1" x14ac:dyDescent="0.2">
      <c r="A14" s="137">
        <v>9</v>
      </c>
      <c r="B14" s="156" t="s">
        <v>38</v>
      </c>
      <c r="C14" s="132">
        <v>1</v>
      </c>
      <c r="D14" s="48">
        <v>1</v>
      </c>
      <c r="E14" s="48">
        <v>0</v>
      </c>
      <c r="F14" s="48">
        <v>1</v>
      </c>
      <c r="G14" s="48">
        <v>2</v>
      </c>
      <c r="H14" s="48">
        <v>4</v>
      </c>
      <c r="I14" s="48">
        <v>2</v>
      </c>
      <c r="J14" s="48">
        <v>3</v>
      </c>
      <c r="K14" s="48">
        <v>0</v>
      </c>
      <c r="L14" s="142">
        <v>2</v>
      </c>
      <c r="M14" s="150">
        <f t="shared" si="0"/>
        <v>16</v>
      </c>
      <c r="N14" s="139">
        <v>3</v>
      </c>
      <c r="O14" s="48">
        <v>3</v>
      </c>
      <c r="P14" s="48">
        <v>0</v>
      </c>
      <c r="Q14" s="142">
        <v>0</v>
      </c>
      <c r="R14" s="150">
        <f t="shared" si="1"/>
        <v>6</v>
      </c>
      <c r="S14" s="137">
        <f t="shared" si="2"/>
        <v>22</v>
      </c>
      <c r="T14" s="146">
        <v>42</v>
      </c>
    </row>
    <row r="15" spans="1:20" ht="12.75" customHeight="1" x14ac:dyDescent="0.2">
      <c r="A15" s="137">
        <v>12</v>
      </c>
      <c r="B15" s="156" t="s">
        <v>7</v>
      </c>
      <c r="C15" s="132">
        <v>3</v>
      </c>
      <c r="D15" s="48">
        <v>1</v>
      </c>
      <c r="E15" s="48">
        <v>1</v>
      </c>
      <c r="F15" s="48">
        <v>1</v>
      </c>
      <c r="G15" s="48">
        <v>1</v>
      </c>
      <c r="H15" s="48">
        <v>1</v>
      </c>
      <c r="I15" s="48">
        <v>0</v>
      </c>
      <c r="J15" s="48">
        <v>4</v>
      </c>
      <c r="K15" s="48">
        <v>0</v>
      </c>
      <c r="L15" s="142">
        <v>1</v>
      </c>
      <c r="M15" s="150">
        <f t="shared" si="0"/>
        <v>13</v>
      </c>
      <c r="N15" s="139">
        <v>3</v>
      </c>
      <c r="O15" s="48">
        <v>1</v>
      </c>
      <c r="P15" s="48">
        <v>3</v>
      </c>
      <c r="Q15" s="142">
        <v>1</v>
      </c>
      <c r="R15" s="150">
        <f t="shared" si="1"/>
        <v>8</v>
      </c>
      <c r="S15" s="137">
        <f t="shared" si="2"/>
        <v>21</v>
      </c>
      <c r="T15" s="146">
        <v>39</v>
      </c>
    </row>
    <row r="16" spans="1:20" ht="12.75" customHeight="1" x14ac:dyDescent="0.2">
      <c r="A16" s="137">
        <v>13</v>
      </c>
      <c r="B16" s="157" t="s">
        <v>50</v>
      </c>
      <c r="C16" s="132">
        <v>1</v>
      </c>
      <c r="D16" s="48">
        <v>0</v>
      </c>
      <c r="E16" s="48">
        <v>2</v>
      </c>
      <c r="F16" s="48">
        <v>0</v>
      </c>
      <c r="G16" s="48">
        <v>2</v>
      </c>
      <c r="H16" s="48">
        <v>4</v>
      </c>
      <c r="I16" s="48">
        <v>3</v>
      </c>
      <c r="J16" s="48">
        <v>2</v>
      </c>
      <c r="K16" s="48">
        <v>0</v>
      </c>
      <c r="L16" s="142">
        <v>0</v>
      </c>
      <c r="M16" s="150">
        <f t="shared" si="0"/>
        <v>14</v>
      </c>
      <c r="N16" s="139">
        <v>3</v>
      </c>
      <c r="O16" s="48">
        <v>0</v>
      </c>
      <c r="P16" s="48">
        <v>3</v>
      </c>
      <c r="Q16" s="142">
        <v>1</v>
      </c>
      <c r="R16" s="150">
        <f t="shared" si="1"/>
        <v>7</v>
      </c>
      <c r="S16" s="137">
        <f t="shared" si="2"/>
        <v>21</v>
      </c>
      <c r="T16" s="146">
        <v>38</v>
      </c>
    </row>
    <row r="17" spans="1:20" ht="12.75" customHeight="1" x14ac:dyDescent="0.2">
      <c r="A17" s="137">
        <v>14</v>
      </c>
      <c r="B17" s="157" t="s">
        <v>58</v>
      </c>
      <c r="C17" s="132">
        <v>2</v>
      </c>
      <c r="D17" s="48">
        <v>1</v>
      </c>
      <c r="E17" s="48">
        <v>1</v>
      </c>
      <c r="F17" s="48">
        <v>1</v>
      </c>
      <c r="G17" s="48">
        <v>2</v>
      </c>
      <c r="H17" s="48">
        <v>3</v>
      </c>
      <c r="I17" s="48">
        <v>1</v>
      </c>
      <c r="J17" s="48">
        <v>4</v>
      </c>
      <c r="K17" s="48">
        <v>0</v>
      </c>
      <c r="L17" s="142">
        <v>0</v>
      </c>
      <c r="M17" s="150">
        <f t="shared" si="0"/>
        <v>15</v>
      </c>
      <c r="N17" s="139">
        <v>2</v>
      </c>
      <c r="O17" s="48">
        <v>0</v>
      </c>
      <c r="P17" s="48">
        <v>3</v>
      </c>
      <c r="Q17" s="142">
        <v>1</v>
      </c>
      <c r="R17" s="150">
        <f t="shared" si="1"/>
        <v>6</v>
      </c>
      <c r="S17" s="137">
        <f t="shared" si="2"/>
        <v>21</v>
      </c>
      <c r="T17" s="146">
        <v>37</v>
      </c>
    </row>
    <row r="18" spans="1:20" ht="12.75" customHeight="1" x14ac:dyDescent="0.2">
      <c r="A18" s="137">
        <v>15</v>
      </c>
      <c r="B18" s="156" t="s">
        <v>89</v>
      </c>
      <c r="C18" s="132">
        <v>0</v>
      </c>
      <c r="D18" s="48">
        <v>0</v>
      </c>
      <c r="E18" s="48">
        <v>0</v>
      </c>
      <c r="F18" s="48">
        <v>1</v>
      </c>
      <c r="G18" s="48">
        <v>2</v>
      </c>
      <c r="H18" s="48">
        <v>2</v>
      </c>
      <c r="I18" s="48">
        <v>0</v>
      </c>
      <c r="J18" s="48">
        <v>3</v>
      </c>
      <c r="K18" s="48">
        <v>1</v>
      </c>
      <c r="L18" s="142">
        <v>2</v>
      </c>
      <c r="M18" s="150">
        <f t="shared" si="0"/>
        <v>11</v>
      </c>
      <c r="N18" s="139">
        <v>3</v>
      </c>
      <c r="O18" s="48">
        <v>2</v>
      </c>
      <c r="P18" s="48">
        <v>1</v>
      </c>
      <c r="Q18" s="142">
        <v>3</v>
      </c>
      <c r="R18" s="150">
        <f t="shared" si="1"/>
        <v>9</v>
      </c>
      <c r="S18" s="137">
        <f t="shared" si="2"/>
        <v>20</v>
      </c>
      <c r="T18" s="146">
        <v>36</v>
      </c>
    </row>
    <row r="19" spans="1:20" ht="12.75" customHeight="1" x14ac:dyDescent="0.2">
      <c r="A19" s="137">
        <v>16</v>
      </c>
      <c r="B19" s="156" t="s">
        <v>43</v>
      </c>
      <c r="C19" s="132">
        <v>3</v>
      </c>
      <c r="D19" s="48">
        <v>0</v>
      </c>
      <c r="E19" s="48">
        <v>0</v>
      </c>
      <c r="F19" s="48">
        <v>1</v>
      </c>
      <c r="G19" s="48">
        <v>2</v>
      </c>
      <c r="H19" s="48">
        <v>3</v>
      </c>
      <c r="I19" s="48">
        <v>3</v>
      </c>
      <c r="J19" s="48">
        <v>4</v>
      </c>
      <c r="K19" s="48">
        <v>0</v>
      </c>
      <c r="L19" s="142">
        <v>0</v>
      </c>
      <c r="M19" s="150">
        <f t="shared" si="0"/>
        <v>16</v>
      </c>
      <c r="N19" s="139">
        <v>1</v>
      </c>
      <c r="O19" s="48">
        <v>1</v>
      </c>
      <c r="P19" s="48">
        <v>1</v>
      </c>
      <c r="Q19" s="142">
        <v>1</v>
      </c>
      <c r="R19" s="150">
        <f t="shared" si="1"/>
        <v>4</v>
      </c>
      <c r="S19" s="137">
        <f t="shared" si="2"/>
        <v>20</v>
      </c>
      <c r="T19" s="146">
        <v>35</v>
      </c>
    </row>
    <row r="20" spans="1:20" ht="12.75" customHeight="1" x14ac:dyDescent="0.2">
      <c r="A20" s="137">
        <v>16</v>
      </c>
      <c r="B20" s="156" t="s">
        <v>26</v>
      </c>
      <c r="C20" s="132">
        <v>2</v>
      </c>
      <c r="D20" s="48">
        <v>0</v>
      </c>
      <c r="E20" s="48">
        <v>0</v>
      </c>
      <c r="F20" s="48">
        <v>3</v>
      </c>
      <c r="G20" s="48">
        <v>2</v>
      </c>
      <c r="H20" s="48">
        <v>3</v>
      </c>
      <c r="I20" s="48">
        <v>1</v>
      </c>
      <c r="J20" s="48">
        <v>4</v>
      </c>
      <c r="K20" s="48">
        <v>0</v>
      </c>
      <c r="L20" s="142">
        <v>1</v>
      </c>
      <c r="M20" s="150">
        <f t="shared" si="0"/>
        <v>16</v>
      </c>
      <c r="N20" s="139">
        <v>2</v>
      </c>
      <c r="O20" s="48">
        <v>1</v>
      </c>
      <c r="P20" s="48">
        <v>1</v>
      </c>
      <c r="Q20" s="142">
        <v>0</v>
      </c>
      <c r="R20" s="150">
        <f t="shared" si="1"/>
        <v>4</v>
      </c>
      <c r="S20" s="137">
        <f t="shared" si="2"/>
        <v>20</v>
      </c>
      <c r="T20" s="146">
        <v>35</v>
      </c>
    </row>
    <row r="21" spans="1:20" ht="12.75" customHeight="1" x14ac:dyDescent="0.2">
      <c r="A21" s="137">
        <v>18</v>
      </c>
      <c r="B21" s="156" t="s">
        <v>0</v>
      </c>
      <c r="C21" s="132">
        <v>3</v>
      </c>
      <c r="D21" s="48">
        <v>0</v>
      </c>
      <c r="E21" s="48">
        <v>1</v>
      </c>
      <c r="F21" s="48">
        <v>1</v>
      </c>
      <c r="G21" s="48">
        <v>2</v>
      </c>
      <c r="H21" s="48">
        <v>4</v>
      </c>
      <c r="I21" s="48">
        <v>2</v>
      </c>
      <c r="J21" s="48">
        <v>4</v>
      </c>
      <c r="K21" s="48">
        <v>0</v>
      </c>
      <c r="L21" s="142">
        <v>2</v>
      </c>
      <c r="M21" s="150">
        <f t="shared" si="0"/>
        <v>19</v>
      </c>
      <c r="N21" s="139">
        <v>0</v>
      </c>
      <c r="O21" s="48">
        <v>0</v>
      </c>
      <c r="P21" s="48">
        <v>1</v>
      </c>
      <c r="Q21" s="142">
        <v>0</v>
      </c>
      <c r="R21" s="150">
        <f t="shared" si="1"/>
        <v>1</v>
      </c>
      <c r="S21" s="137">
        <f t="shared" si="2"/>
        <v>20</v>
      </c>
      <c r="T21" s="146">
        <v>33</v>
      </c>
    </row>
    <row r="22" spans="1:20" ht="12.75" customHeight="1" x14ac:dyDescent="0.2">
      <c r="A22" s="137">
        <v>18</v>
      </c>
      <c r="B22" s="156" t="s">
        <v>90</v>
      </c>
      <c r="C22" s="132">
        <v>1</v>
      </c>
      <c r="D22" s="48">
        <v>1</v>
      </c>
      <c r="E22" s="48">
        <v>0</v>
      </c>
      <c r="F22" s="48">
        <v>3</v>
      </c>
      <c r="G22" s="48">
        <v>4</v>
      </c>
      <c r="H22" s="48">
        <v>3</v>
      </c>
      <c r="I22" s="48">
        <v>2</v>
      </c>
      <c r="J22" s="48">
        <v>3</v>
      </c>
      <c r="K22" s="48">
        <v>0</v>
      </c>
      <c r="L22" s="142">
        <v>2</v>
      </c>
      <c r="M22" s="150">
        <f t="shared" si="0"/>
        <v>19</v>
      </c>
      <c r="N22" s="139">
        <v>0</v>
      </c>
      <c r="O22" s="48">
        <v>0</v>
      </c>
      <c r="P22" s="48">
        <v>0</v>
      </c>
      <c r="Q22" s="142">
        <v>1</v>
      </c>
      <c r="R22" s="150">
        <f t="shared" si="1"/>
        <v>1</v>
      </c>
      <c r="S22" s="137">
        <f t="shared" si="2"/>
        <v>20</v>
      </c>
      <c r="T22" s="146">
        <v>33</v>
      </c>
    </row>
    <row r="23" spans="1:20" ht="12.75" customHeight="1" x14ac:dyDescent="0.2">
      <c r="A23" s="137">
        <v>20</v>
      </c>
      <c r="B23" s="157" t="s">
        <v>35</v>
      </c>
      <c r="C23" s="132">
        <v>1</v>
      </c>
      <c r="D23" s="48">
        <v>0</v>
      </c>
      <c r="E23" s="48">
        <v>1</v>
      </c>
      <c r="F23" s="48">
        <v>1</v>
      </c>
      <c r="G23" s="48">
        <v>1</v>
      </c>
      <c r="H23" s="48">
        <v>4</v>
      </c>
      <c r="I23" s="48">
        <v>1</v>
      </c>
      <c r="J23" s="48">
        <v>4</v>
      </c>
      <c r="K23" s="48">
        <v>0</v>
      </c>
      <c r="L23" s="142">
        <v>0</v>
      </c>
      <c r="M23" s="150">
        <f t="shared" si="0"/>
        <v>13</v>
      </c>
      <c r="N23" s="139">
        <v>3</v>
      </c>
      <c r="O23" s="48">
        <v>2</v>
      </c>
      <c r="P23" s="48">
        <v>1</v>
      </c>
      <c r="Q23" s="142">
        <v>0</v>
      </c>
      <c r="R23" s="150">
        <f t="shared" si="1"/>
        <v>6</v>
      </c>
      <c r="S23" s="137">
        <f t="shared" si="2"/>
        <v>19</v>
      </c>
      <c r="T23" s="146">
        <v>31</v>
      </c>
    </row>
    <row r="24" spans="1:20" ht="12.75" customHeight="1" x14ac:dyDescent="0.2">
      <c r="A24" s="137">
        <v>21</v>
      </c>
      <c r="B24" s="156" t="s">
        <v>61</v>
      </c>
      <c r="C24" s="132">
        <v>2</v>
      </c>
      <c r="D24" s="48">
        <v>0</v>
      </c>
      <c r="E24" s="48">
        <v>0</v>
      </c>
      <c r="F24" s="48">
        <v>0</v>
      </c>
      <c r="G24" s="48">
        <v>1</v>
      </c>
      <c r="H24" s="48">
        <v>2</v>
      </c>
      <c r="I24" s="48">
        <v>0</v>
      </c>
      <c r="J24" s="48">
        <v>1</v>
      </c>
      <c r="K24" s="48">
        <v>0</v>
      </c>
      <c r="L24" s="142">
        <v>2</v>
      </c>
      <c r="M24" s="150">
        <f t="shared" si="0"/>
        <v>8</v>
      </c>
      <c r="N24" s="139">
        <v>3</v>
      </c>
      <c r="O24" s="48">
        <v>3</v>
      </c>
      <c r="P24" s="48">
        <v>3</v>
      </c>
      <c r="Q24" s="142">
        <v>1</v>
      </c>
      <c r="R24" s="150">
        <f t="shared" si="1"/>
        <v>10</v>
      </c>
      <c r="S24" s="137">
        <f t="shared" si="2"/>
        <v>18</v>
      </c>
      <c r="T24" s="146">
        <v>30</v>
      </c>
    </row>
    <row r="25" spans="1:20" ht="12.75" customHeight="1" x14ac:dyDescent="0.2">
      <c r="A25" s="137">
        <v>22</v>
      </c>
      <c r="B25" s="156" t="s">
        <v>51</v>
      </c>
      <c r="C25" s="132">
        <v>1</v>
      </c>
      <c r="D25" s="48">
        <v>0</v>
      </c>
      <c r="E25" s="48">
        <v>1</v>
      </c>
      <c r="F25" s="48">
        <v>1</v>
      </c>
      <c r="G25" s="48">
        <v>1</v>
      </c>
      <c r="H25" s="48">
        <v>4</v>
      </c>
      <c r="I25" s="48">
        <v>2</v>
      </c>
      <c r="J25" s="48">
        <v>2</v>
      </c>
      <c r="K25" s="48">
        <v>0</v>
      </c>
      <c r="L25" s="142">
        <v>1</v>
      </c>
      <c r="M25" s="150">
        <f t="shared" si="0"/>
        <v>13</v>
      </c>
      <c r="N25" s="139">
        <v>2</v>
      </c>
      <c r="O25" s="48">
        <v>2</v>
      </c>
      <c r="P25" s="48">
        <v>1</v>
      </c>
      <c r="Q25" s="142">
        <v>0</v>
      </c>
      <c r="R25" s="150">
        <f t="shared" si="1"/>
        <v>5</v>
      </c>
      <c r="S25" s="137">
        <f t="shared" si="2"/>
        <v>18</v>
      </c>
      <c r="T25" s="146">
        <v>29</v>
      </c>
    </row>
    <row r="26" spans="1:20" ht="12.75" customHeight="1" x14ac:dyDescent="0.2">
      <c r="A26" s="137">
        <v>23</v>
      </c>
      <c r="B26" s="157" t="s">
        <v>60</v>
      </c>
      <c r="C26" s="132">
        <v>2</v>
      </c>
      <c r="D26" s="48">
        <v>1</v>
      </c>
      <c r="E26" s="48">
        <v>0</v>
      </c>
      <c r="F26" s="48">
        <v>1</v>
      </c>
      <c r="G26" s="48">
        <v>2</v>
      </c>
      <c r="H26" s="48">
        <v>3</v>
      </c>
      <c r="I26" s="48">
        <v>3</v>
      </c>
      <c r="J26" s="48">
        <v>2</v>
      </c>
      <c r="K26" s="48">
        <v>0</v>
      </c>
      <c r="L26" s="142">
        <v>0</v>
      </c>
      <c r="M26" s="150">
        <f t="shared" si="0"/>
        <v>14</v>
      </c>
      <c r="N26" s="139">
        <v>1</v>
      </c>
      <c r="O26" s="48">
        <v>2</v>
      </c>
      <c r="P26" s="48">
        <v>1</v>
      </c>
      <c r="Q26" s="142">
        <v>0</v>
      </c>
      <c r="R26" s="150">
        <f t="shared" si="1"/>
        <v>4</v>
      </c>
      <c r="S26" s="137">
        <f t="shared" si="2"/>
        <v>18</v>
      </c>
      <c r="T26" s="146">
        <v>28</v>
      </c>
    </row>
    <row r="27" spans="1:20" ht="12.75" customHeight="1" x14ac:dyDescent="0.2">
      <c r="A27" s="137">
        <v>23</v>
      </c>
      <c r="B27" s="156" t="s">
        <v>84</v>
      </c>
      <c r="C27" s="132">
        <v>1</v>
      </c>
      <c r="D27" s="48">
        <v>0</v>
      </c>
      <c r="E27" s="48">
        <v>0</v>
      </c>
      <c r="F27" s="48">
        <v>1</v>
      </c>
      <c r="G27" s="48">
        <v>2</v>
      </c>
      <c r="H27" s="48">
        <v>3</v>
      </c>
      <c r="I27" s="48">
        <v>3</v>
      </c>
      <c r="J27" s="48">
        <v>2</v>
      </c>
      <c r="K27" s="48">
        <v>1</v>
      </c>
      <c r="L27" s="142">
        <v>1</v>
      </c>
      <c r="M27" s="150">
        <f t="shared" si="0"/>
        <v>14</v>
      </c>
      <c r="N27" s="139">
        <v>2</v>
      </c>
      <c r="O27" s="48">
        <v>2</v>
      </c>
      <c r="P27" s="48">
        <v>0</v>
      </c>
      <c r="Q27" s="142">
        <v>0</v>
      </c>
      <c r="R27" s="150">
        <f t="shared" si="1"/>
        <v>4</v>
      </c>
      <c r="S27" s="137">
        <f t="shared" si="2"/>
        <v>18</v>
      </c>
      <c r="T27" s="146">
        <v>28</v>
      </c>
    </row>
    <row r="28" spans="1:20" ht="12.75" customHeight="1" x14ac:dyDescent="0.2">
      <c r="A28" s="137">
        <v>25</v>
      </c>
      <c r="B28" s="156" t="s">
        <v>37</v>
      </c>
      <c r="C28" s="132">
        <v>1</v>
      </c>
      <c r="D28" s="48">
        <v>0</v>
      </c>
      <c r="E28" s="48">
        <v>1</v>
      </c>
      <c r="F28" s="48">
        <v>4</v>
      </c>
      <c r="G28" s="48">
        <v>1</v>
      </c>
      <c r="H28" s="48">
        <v>2</v>
      </c>
      <c r="I28" s="48">
        <v>1</v>
      </c>
      <c r="J28" s="48">
        <v>4</v>
      </c>
      <c r="K28" s="48">
        <v>0</v>
      </c>
      <c r="L28" s="142">
        <v>0</v>
      </c>
      <c r="M28" s="150">
        <f t="shared" si="0"/>
        <v>14</v>
      </c>
      <c r="N28" s="139">
        <v>1</v>
      </c>
      <c r="O28" s="48">
        <v>0</v>
      </c>
      <c r="P28" s="48">
        <v>1</v>
      </c>
      <c r="Q28" s="142">
        <v>1</v>
      </c>
      <c r="R28" s="150">
        <f t="shared" si="1"/>
        <v>3</v>
      </c>
      <c r="S28" s="137">
        <f t="shared" si="2"/>
        <v>17</v>
      </c>
      <c r="T28" s="146">
        <v>26</v>
      </c>
    </row>
    <row r="29" spans="1:20" ht="12.75" customHeight="1" x14ac:dyDescent="0.2">
      <c r="A29" s="137">
        <v>26</v>
      </c>
      <c r="B29" s="156" t="s">
        <v>56</v>
      </c>
      <c r="C29" s="132">
        <v>1</v>
      </c>
      <c r="D29" s="48">
        <v>0</v>
      </c>
      <c r="E29" s="48">
        <v>0</v>
      </c>
      <c r="F29" s="48">
        <v>1</v>
      </c>
      <c r="G29" s="48">
        <v>1</v>
      </c>
      <c r="H29" s="48">
        <v>4</v>
      </c>
      <c r="I29" s="48">
        <v>2</v>
      </c>
      <c r="J29" s="48">
        <v>3</v>
      </c>
      <c r="K29" s="48">
        <v>0</v>
      </c>
      <c r="L29" s="142">
        <v>2</v>
      </c>
      <c r="M29" s="150">
        <f t="shared" si="0"/>
        <v>14</v>
      </c>
      <c r="N29" s="139">
        <v>1</v>
      </c>
      <c r="O29" s="48">
        <v>0</v>
      </c>
      <c r="P29" s="48">
        <v>1</v>
      </c>
      <c r="Q29" s="142">
        <v>0</v>
      </c>
      <c r="R29" s="150">
        <f t="shared" si="1"/>
        <v>2</v>
      </c>
      <c r="S29" s="137">
        <f t="shared" si="2"/>
        <v>16</v>
      </c>
      <c r="T29" s="146">
        <v>25</v>
      </c>
    </row>
    <row r="30" spans="1:20" ht="12.75" customHeight="1" x14ac:dyDescent="0.2">
      <c r="A30" s="137">
        <v>27</v>
      </c>
      <c r="B30" s="156" t="s">
        <v>3</v>
      </c>
      <c r="C30" s="132">
        <v>2</v>
      </c>
      <c r="D30" s="48">
        <v>0</v>
      </c>
      <c r="E30" s="48">
        <v>0</v>
      </c>
      <c r="F30" s="48">
        <v>1</v>
      </c>
      <c r="G30" s="48">
        <v>0</v>
      </c>
      <c r="H30" s="48">
        <v>2</v>
      </c>
      <c r="I30" s="48">
        <v>1</v>
      </c>
      <c r="J30" s="48">
        <v>4</v>
      </c>
      <c r="K30" s="48">
        <v>0</v>
      </c>
      <c r="L30" s="142">
        <v>0</v>
      </c>
      <c r="M30" s="150">
        <f t="shared" si="0"/>
        <v>10</v>
      </c>
      <c r="N30" s="139">
        <v>3</v>
      </c>
      <c r="O30" s="48">
        <v>0</v>
      </c>
      <c r="P30" s="48">
        <v>1</v>
      </c>
      <c r="Q30" s="142">
        <v>1</v>
      </c>
      <c r="R30" s="150">
        <f t="shared" si="1"/>
        <v>5</v>
      </c>
      <c r="S30" s="137">
        <f t="shared" si="2"/>
        <v>15</v>
      </c>
      <c r="T30" s="146">
        <v>24</v>
      </c>
    </row>
    <row r="31" spans="1:20" ht="12.75" customHeight="1" x14ac:dyDescent="0.2">
      <c r="A31" s="137">
        <v>28</v>
      </c>
      <c r="B31" s="156" t="s">
        <v>31</v>
      </c>
      <c r="C31" s="132">
        <v>0</v>
      </c>
      <c r="D31" s="48">
        <v>0</v>
      </c>
      <c r="E31" s="48">
        <v>0</v>
      </c>
      <c r="F31" s="48">
        <v>1</v>
      </c>
      <c r="G31" s="48">
        <v>2</v>
      </c>
      <c r="H31" s="48">
        <v>2</v>
      </c>
      <c r="I31" s="48">
        <v>0</v>
      </c>
      <c r="J31" s="48">
        <v>0</v>
      </c>
      <c r="K31" s="48">
        <v>0</v>
      </c>
      <c r="L31" s="142">
        <v>1</v>
      </c>
      <c r="M31" s="150">
        <f t="shared" si="0"/>
        <v>6</v>
      </c>
      <c r="N31" s="139">
        <v>3</v>
      </c>
      <c r="O31" s="48">
        <v>3</v>
      </c>
      <c r="P31" s="48">
        <v>1</v>
      </c>
      <c r="Q31" s="142">
        <v>1</v>
      </c>
      <c r="R31" s="150">
        <f t="shared" si="1"/>
        <v>8</v>
      </c>
      <c r="S31" s="137">
        <f t="shared" si="2"/>
        <v>14</v>
      </c>
      <c r="T31" s="146">
        <v>23</v>
      </c>
    </row>
    <row r="32" spans="1:20" ht="12.75" customHeight="1" x14ac:dyDescent="0.2">
      <c r="A32" s="137">
        <v>29</v>
      </c>
      <c r="B32" s="156" t="s">
        <v>57</v>
      </c>
      <c r="C32" s="132">
        <v>2</v>
      </c>
      <c r="D32" s="48">
        <v>0</v>
      </c>
      <c r="E32" s="48">
        <v>1</v>
      </c>
      <c r="F32" s="48">
        <v>1</v>
      </c>
      <c r="G32" s="48">
        <v>0</v>
      </c>
      <c r="H32" s="48">
        <v>3</v>
      </c>
      <c r="I32" s="48">
        <v>2</v>
      </c>
      <c r="J32" s="48">
        <v>3</v>
      </c>
      <c r="K32" s="48">
        <v>0</v>
      </c>
      <c r="L32" s="142">
        <v>0</v>
      </c>
      <c r="M32" s="150">
        <f t="shared" si="0"/>
        <v>12</v>
      </c>
      <c r="N32" s="139">
        <v>1</v>
      </c>
      <c r="O32" s="48">
        <v>0</v>
      </c>
      <c r="P32" s="48">
        <v>1</v>
      </c>
      <c r="Q32" s="142">
        <v>0</v>
      </c>
      <c r="R32" s="150">
        <f t="shared" si="1"/>
        <v>2</v>
      </c>
      <c r="S32" s="137">
        <f t="shared" si="2"/>
        <v>14</v>
      </c>
      <c r="T32" s="146">
        <v>22</v>
      </c>
    </row>
    <row r="33" spans="1:20" ht="12.75" customHeight="1" thickBot="1" x14ac:dyDescent="0.25">
      <c r="A33" s="147">
        <v>30</v>
      </c>
      <c r="B33" s="158" t="s">
        <v>63</v>
      </c>
      <c r="C33" s="159">
        <v>1</v>
      </c>
      <c r="D33" s="160">
        <v>0</v>
      </c>
      <c r="E33" s="160">
        <v>0</v>
      </c>
      <c r="F33" s="160">
        <v>1</v>
      </c>
      <c r="G33" s="160">
        <v>1</v>
      </c>
      <c r="H33" s="160">
        <v>0</v>
      </c>
      <c r="I33" s="160">
        <v>1</v>
      </c>
      <c r="J33" s="160">
        <v>1</v>
      </c>
      <c r="K33" s="160">
        <v>0</v>
      </c>
      <c r="L33" s="161">
        <v>2</v>
      </c>
      <c r="M33" s="151">
        <f t="shared" si="0"/>
        <v>7</v>
      </c>
      <c r="N33" s="162">
        <v>0</v>
      </c>
      <c r="O33" s="160">
        <v>0</v>
      </c>
      <c r="P33" s="160">
        <v>3</v>
      </c>
      <c r="Q33" s="161">
        <v>1</v>
      </c>
      <c r="R33" s="151">
        <f t="shared" si="1"/>
        <v>4</v>
      </c>
      <c r="S33" s="147">
        <f t="shared" si="2"/>
        <v>11</v>
      </c>
      <c r="T33" s="163">
        <v>21</v>
      </c>
    </row>
  </sheetData>
  <sortState ref="B4:T33">
    <sortCondition descending="1" ref="S4:S33"/>
    <sortCondition descending="1" ref="R4:R33"/>
  </sortState>
  <mergeCells count="4">
    <mergeCell ref="A2:A3"/>
    <mergeCell ref="B2:B3"/>
    <mergeCell ref="C2:M2"/>
    <mergeCell ref="N2:R2"/>
  </mergeCells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5.140625" style="6" customWidth="1"/>
    <col min="2" max="2" width="28.85546875" style="6" customWidth="1"/>
    <col min="3" max="5" width="3.85546875" style="6" bestFit="1" customWidth="1"/>
    <col min="6" max="6" width="6.5703125" style="6" bestFit="1" customWidth="1"/>
    <col min="7" max="7" width="5.140625" style="6" bestFit="1" customWidth="1"/>
    <col min="8" max="8" width="13.28515625" style="7" bestFit="1" customWidth="1"/>
    <col min="9" max="9" width="12.28515625" style="6" customWidth="1"/>
    <col min="10" max="16384" width="9.140625" style="6"/>
  </cols>
  <sheetData>
    <row r="1" spans="1:9" ht="30" x14ac:dyDescent="0.4">
      <c r="A1" s="28" t="s">
        <v>72</v>
      </c>
      <c r="B1" s="4"/>
      <c r="C1" s="4"/>
      <c r="D1" s="4"/>
      <c r="E1" s="4"/>
      <c r="F1" s="4"/>
      <c r="G1" s="4"/>
      <c r="H1" s="5"/>
      <c r="I1" s="5"/>
    </row>
    <row r="2" spans="1:9" ht="13.5" thickBot="1" x14ac:dyDescent="0.25"/>
    <row r="3" spans="1:9" ht="13.5" thickBot="1" x14ac:dyDescent="0.25">
      <c r="A3" s="337" t="s">
        <v>11</v>
      </c>
      <c r="B3" s="337" t="s">
        <v>99</v>
      </c>
      <c r="C3" s="340" t="s">
        <v>100</v>
      </c>
      <c r="D3" s="341"/>
      <c r="E3" s="342"/>
      <c r="F3" s="337" t="s">
        <v>9</v>
      </c>
      <c r="G3" s="343" t="s">
        <v>97</v>
      </c>
      <c r="H3" s="345" t="s">
        <v>101</v>
      </c>
      <c r="I3" s="335" t="s">
        <v>102</v>
      </c>
    </row>
    <row r="4" spans="1:9" ht="13.5" thickBot="1" x14ac:dyDescent="0.25">
      <c r="A4" s="338"/>
      <c r="B4" s="339"/>
      <c r="C4" s="184">
        <v>1</v>
      </c>
      <c r="D4" s="184">
        <v>2</v>
      </c>
      <c r="E4" s="185">
        <v>3</v>
      </c>
      <c r="F4" s="338"/>
      <c r="G4" s="344"/>
      <c r="H4" s="346"/>
      <c r="I4" s="336"/>
    </row>
    <row r="5" spans="1:9" ht="26.25" x14ac:dyDescent="0.4">
      <c r="A5" s="168">
        <v>1</v>
      </c>
      <c r="B5" s="172" t="s">
        <v>7</v>
      </c>
      <c r="C5" s="176">
        <v>29</v>
      </c>
      <c r="D5" s="167">
        <v>30</v>
      </c>
      <c r="E5" s="177">
        <v>30</v>
      </c>
      <c r="F5" s="186">
        <f t="shared" ref="F5:F22" si="0">SUM(C5:E5)</f>
        <v>89</v>
      </c>
      <c r="G5" s="190">
        <v>1.3</v>
      </c>
      <c r="H5" s="198">
        <f t="shared" ref="H5:H22" si="1">SUM(F5*G5)</f>
        <v>115.7</v>
      </c>
      <c r="I5" s="194">
        <v>50</v>
      </c>
    </row>
    <row r="6" spans="1:9" ht="26.25" x14ac:dyDescent="0.4">
      <c r="A6" s="169">
        <v>2</v>
      </c>
      <c r="B6" s="173" t="s">
        <v>39</v>
      </c>
      <c r="C6" s="178">
        <v>30</v>
      </c>
      <c r="D6" s="165">
        <v>25</v>
      </c>
      <c r="E6" s="179">
        <v>30</v>
      </c>
      <c r="F6" s="187">
        <f t="shared" si="0"/>
        <v>85</v>
      </c>
      <c r="G6" s="191">
        <v>1.3</v>
      </c>
      <c r="H6" s="199">
        <f t="shared" si="1"/>
        <v>110.5</v>
      </c>
      <c r="I6" s="195">
        <v>49</v>
      </c>
    </row>
    <row r="7" spans="1:9" ht="26.25" x14ac:dyDescent="0.4">
      <c r="A7" s="169">
        <v>3</v>
      </c>
      <c r="B7" s="174" t="s">
        <v>56</v>
      </c>
      <c r="C7" s="180">
        <v>28</v>
      </c>
      <c r="D7" s="164">
        <v>25</v>
      </c>
      <c r="E7" s="181">
        <v>20</v>
      </c>
      <c r="F7" s="188">
        <f t="shared" si="0"/>
        <v>73</v>
      </c>
      <c r="G7" s="192">
        <v>1.3</v>
      </c>
      <c r="H7" s="200">
        <f t="shared" si="1"/>
        <v>94.9</v>
      </c>
      <c r="I7" s="196">
        <v>48</v>
      </c>
    </row>
    <row r="8" spans="1:9" ht="26.25" x14ac:dyDescent="0.4">
      <c r="A8" s="169">
        <v>4</v>
      </c>
      <c r="B8" s="174" t="s">
        <v>38</v>
      </c>
      <c r="C8" s="180">
        <v>30</v>
      </c>
      <c r="D8" s="164">
        <v>30</v>
      </c>
      <c r="E8" s="181">
        <v>30</v>
      </c>
      <c r="F8" s="188">
        <f t="shared" si="0"/>
        <v>90</v>
      </c>
      <c r="G8" s="192">
        <v>1</v>
      </c>
      <c r="H8" s="201">
        <f t="shared" si="1"/>
        <v>90</v>
      </c>
      <c r="I8" s="196">
        <v>47</v>
      </c>
    </row>
    <row r="9" spans="1:9" ht="26.25" x14ac:dyDescent="0.4">
      <c r="A9" s="169">
        <v>5</v>
      </c>
      <c r="B9" s="173" t="s">
        <v>98</v>
      </c>
      <c r="C9" s="178">
        <v>30</v>
      </c>
      <c r="D9" s="165">
        <v>29</v>
      </c>
      <c r="E9" s="179">
        <v>30</v>
      </c>
      <c r="F9" s="187">
        <f t="shared" si="0"/>
        <v>89</v>
      </c>
      <c r="G9" s="191">
        <v>1</v>
      </c>
      <c r="H9" s="199">
        <f t="shared" si="1"/>
        <v>89</v>
      </c>
      <c r="I9" s="196">
        <v>46</v>
      </c>
    </row>
    <row r="10" spans="1:9" ht="26.25" x14ac:dyDescent="0.4">
      <c r="A10" s="169">
        <v>6</v>
      </c>
      <c r="B10" s="174" t="s">
        <v>23</v>
      </c>
      <c r="C10" s="180">
        <v>28</v>
      </c>
      <c r="D10" s="164">
        <v>29</v>
      </c>
      <c r="E10" s="181">
        <v>29</v>
      </c>
      <c r="F10" s="188">
        <f t="shared" si="0"/>
        <v>86</v>
      </c>
      <c r="G10" s="192">
        <v>1</v>
      </c>
      <c r="H10" s="201">
        <f t="shared" si="1"/>
        <v>86</v>
      </c>
      <c r="I10" s="196">
        <v>45</v>
      </c>
    </row>
    <row r="11" spans="1:9" ht="26.25" x14ac:dyDescent="0.4">
      <c r="A11" s="169">
        <v>7</v>
      </c>
      <c r="B11" s="173" t="s">
        <v>71</v>
      </c>
      <c r="C11" s="178">
        <v>28</v>
      </c>
      <c r="D11" s="165">
        <v>28</v>
      </c>
      <c r="E11" s="179">
        <v>29</v>
      </c>
      <c r="F11" s="187">
        <f t="shared" si="0"/>
        <v>85</v>
      </c>
      <c r="G11" s="191">
        <v>1</v>
      </c>
      <c r="H11" s="199">
        <f t="shared" si="1"/>
        <v>85</v>
      </c>
      <c r="I11" s="196">
        <v>44</v>
      </c>
    </row>
    <row r="12" spans="1:9" ht="26.25" x14ac:dyDescent="0.4">
      <c r="A12" s="170">
        <v>8</v>
      </c>
      <c r="B12" s="174" t="s">
        <v>61</v>
      </c>
      <c r="C12" s="180">
        <v>30</v>
      </c>
      <c r="D12" s="164">
        <v>26</v>
      </c>
      <c r="E12" s="181">
        <v>28</v>
      </c>
      <c r="F12" s="188">
        <f t="shared" si="0"/>
        <v>84</v>
      </c>
      <c r="G12" s="192">
        <v>1</v>
      </c>
      <c r="H12" s="200">
        <f t="shared" si="1"/>
        <v>84</v>
      </c>
      <c r="I12" s="195">
        <v>43</v>
      </c>
    </row>
    <row r="13" spans="1:9" ht="26.25" x14ac:dyDescent="0.4">
      <c r="A13" s="169">
        <v>9</v>
      </c>
      <c r="B13" s="174" t="s">
        <v>90</v>
      </c>
      <c r="C13" s="180">
        <v>26</v>
      </c>
      <c r="D13" s="164">
        <v>27</v>
      </c>
      <c r="E13" s="181">
        <v>28</v>
      </c>
      <c r="F13" s="188">
        <f t="shared" si="0"/>
        <v>81</v>
      </c>
      <c r="G13" s="192">
        <v>1</v>
      </c>
      <c r="H13" s="200">
        <f t="shared" si="1"/>
        <v>81</v>
      </c>
      <c r="I13" s="196">
        <v>42</v>
      </c>
    </row>
    <row r="14" spans="1:9" ht="26.25" x14ac:dyDescent="0.4">
      <c r="A14" s="169">
        <v>10</v>
      </c>
      <c r="B14" s="174" t="s">
        <v>54</v>
      </c>
      <c r="C14" s="180">
        <v>27</v>
      </c>
      <c r="D14" s="164">
        <v>27</v>
      </c>
      <c r="E14" s="181">
        <v>27</v>
      </c>
      <c r="F14" s="188">
        <f t="shared" si="0"/>
        <v>81</v>
      </c>
      <c r="G14" s="192">
        <v>1</v>
      </c>
      <c r="H14" s="200">
        <f t="shared" si="1"/>
        <v>81</v>
      </c>
      <c r="I14" s="196">
        <v>41</v>
      </c>
    </row>
    <row r="15" spans="1:9" ht="26.25" x14ac:dyDescent="0.4">
      <c r="A15" s="169">
        <v>11</v>
      </c>
      <c r="B15" s="173" t="s">
        <v>55</v>
      </c>
      <c r="C15" s="178">
        <v>26</v>
      </c>
      <c r="D15" s="165">
        <v>25</v>
      </c>
      <c r="E15" s="179">
        <v>29</v>
      </c>
      <c r="F15" s="187">
        <f t="shared" si="0"/>
        <v>80</v>
      </c>
      <c r="G15" s="191">
        <v>1</v>
      </c>
      <c r="H15" s="199">
        <f t="shared" si="1"/>
        <v>80</v>
      </c>
      <c r="I15" s="196">
        <v>40</v>
      </c>
    </row>
    <row r="16" spans="1:9" ht="26.25" x14ac:dyDescent="0.4">
      <c r="A16" s="169">
        <v>12</v>
      </c>
      <c r="B16" s="174" t="s">
        <v>31</v>
      </c>
      <c r="C16" s="180">
        <v>27</v>
      </c>
      <c r="D16" s="164">
        <v>26</v>
      </c>
      <c r="E16" s="181">
        <v>27</v>
      </c>
      <c r="F16" s="188">
        <f t="shared" si="0"/>
        <v>80</v>
      </c>
      <c r="G16" s="192">
        <v>1</v>
      </c>
      <c r="H16" s="201">
        <f t="shared" si="1"/>
        <v>80</v>
      </c>
      <c r="I16" s="196">
        <v>39</v>
      </c>
    </row>
    <row r="17" spans="1:9" ht="26.25" x14ac:dyDescent="0.4">
      <c r="A17" s="169">
        <v>13</v>
      </c>
      <c r="B17" s="174" t="s">
        <v>34</v>
      </c>
      <c r="C17" s="180">
        <v>25</v>
      </c>
      <c r="D17" s="164">
        <v>25</v>
      </c>
      <c r="E17" s="181">
        <v>20</v>
      </c>
      <c r="F17" s="188">
        <f t="shared" si="0"/>
        <v>70</v>
      </c>
      <c r="G17" s="192">
        <v>1</v>
      </c>
      <c r="H17" s="200">
        <f t="shared" si="1"/>
        <v>70</v>
      </c>
      <c r="I17" s="196">
        <v>38</v>
      </c>
    </row>
    <row r="18" spans="1:9" ht="26.25" x14ac:dyDescent="0.4">
      <c r="A18" s="169">
        <v>14</v>
      </c>
      <c r="B18" s="174" t="s">
        <v>43</v>
      </c>
      <c r="C18" s="180">
        <v>20</v>
      </c>
      <c r="D18" s="164">
        <v>21</v>
      </c>
      <c r="E18" s="181">
        <v>20</v>
      </c>
      <c r="F18" s="188">
        <f t="shared" si="0"/>
        <v>61</v>
      </c>
      <c r="G18" s="192">
        <v>1</v>
      </c>
      <c r="H18" s="200">
        <f t="shared" si="1"/>
        <v>61</v>
      </c>
      <c r="I18" s="196">
        <v>37</v>
      </c>
    </row>
    <row r="19" spans="1:9" ht="26.25" x14ac:dyDescent="0.4">
      <c r="A19" s="169">
        <v>15</v>
      </c>
      <c r="B19" s="174" t="s">
        <v>0</v>
      </c>
      <c r="C19" s="180">
        <v>18</v>
      </c>
      <c r="D19" s="164">
        <v>20</v>
      </c>
      <c r="E19" s="181">
        <v>15</v>
      </c>
      <c r="F19" s="188">
        <f t="shared" si="0"/>
        <v>53</v>
      </c>
      <c r="G19" s="192">
        <v>1</v>
      </c>
      <c r="H19" s="201">
        <f t="shared" si="1"/>
        <v>53</v>
      </c>
      <c r="I19" s="196">
        <v>36</v>
      </c>
    </row>
    <row r="20" spans="1:9" ht="26.25" x14ac:dyDescent="0.4">
      <c r="A20" s="170">
        <v>16</v>
      </c>
      <c r="B20" s="174" t="s">
        <v>57</v>
      </c>
      <c r="C20" s="180">
        <v>20</v>
      </c>
      <c r="D20" s="164">
        <v>15</v>
      </c>
      <c r="E20" s="181">
        <v>16</v>
      </c>
      <c r="F20" s="188">
        <f t="shared" si="0"/>
        <v>51</v>
      </c>
      <c r="G20" s="192">
        <v>1</v>
      </c>
      <c r="H20" s="201">
        <f t="shared" si="1"/>
        <v>51</v>
      </c>
      <c r="I20" s="196">
        <v>35</v>
      </c>
    </row>
    <row r="21" spans="1:9" ht="26.25" x14ac:dyDescent="0.4">
      <c r="A21" s="170">
        <v>17</v>
      </c>
      <c r="B21" s="173" t="s">
        <v>59</v>
      </c>
      <c r="C21" s="178">
        <v>20</v>
      </c>
      <c r="D21" s="165">
        <v>15</v>
      </c>
      <c r="E21" s="179">
        <v>13</v>
      </c>
      <c r="F21" s="187">
        <f t="shared" si="0"/>
        <v>48</v>
      </c>
      <c r="G21" s="191">
        <v>1</v>
      </c>
      <c r="H21" s="199">
        <f t="shared" si="1"/>
        <v>48</v>
      </c>
      <c r="I21" s="196">
        <v>34</v>
      </c>
    </row>
    <row r="22" spans="1:9" ht="27" thickBot="1" x14ac:dyDescent="0.45">
      <c r="A22" s="171">
        <v>18</v>
      </c>
      <c r="B22" s="175" t="s">
        <v>3</v>
      </c>
      <c r="C22" s="182">
        <v>15</v>
      </c>
      <c r="D22" s="166">
        <v>0</v>
      </c>
      <c r="E22" s="183">
        <v>15</v>
      </c>
      <c r="F22" s="189">
        <f t="shared" si="0"/>
        <v>30</v>
      </c>
      <c r="G22" s="193">
        <v>1</v>
      </c>
      <c r="H22" s="202">
        <f t="shared" si="1"/>
        <v>30</v>
      </c>
      <c r="I22" s="197">
        <v>33</v>
      </c>
    </row>
  </sheetData>
  <sortState ref="B5:H22">
    <sortCondition descending="1" ref="H5:H22"/>
  </sortState>
  <mergeCells count="7">
    <mergeCell ref="I3:I4"/>
    <mergeCell ref="A3:A4"/>
    <mergeCell ref="B3:B4"/>
    <mergeCell ref="C3:E3"/>
    <mergeCell ref="F3:F4"/>
    <mergeCell ref="G3:G4"/>
    <mergeCell ref="H3:H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&amp;REesti Jahimeeste XXXV kokkutulek
10.-12. juuli 2014
Lammasmäe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="99" zoomScaleNormal="99" workbookViewId="0">
      <selection activeCell="P14" sqref="P14"/>
    </sheetView>
  </sheetViews>
  <sheetFormatPr defaultRowHeight="15" x14ac:dyDescent="0.25"/>
  <cols>
    <col min="1" max="1" width="5.85546875" style="204" customWidth="1"/>
    <col min="2" max="2" width="26.7109375" style="212" customWidth="1"/>
    <col min="3" max="3" width="6.42578125" style="213" bestFit="1" customWidth="1"/>
    <col min="4" max="4" width="4.7109375" style="213" customWidth="1"/>
    <col min="5" max="23" width="4.7109375" style="207" customWidth="1"/>
    <col min="24" max="24" width="5.28515625" style="207" customWidth="1"/>
    <col min="25" max="16384" width="9.140625" style="207"/>
  </cols>
  <sheetData>
    <row r="1" spans="1:24" x14ac:dyDescent="0.25">
      <c r="A1" s="203"/>
      <c r="B1" s="209" t="s">
        <v>103</v>
      </c>
      <c r="C1" s="210"/>
      <c r="D1" s="210"/>
      <c r="E1" s="203"/>
      <c r="F1" s="203"/>
      <c r="G1" s="203"/>
      <c r="H1" s="203"/>
      <c r="I1" s="203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 x14ac:dyDescent="0.25">
      <c r="A2" s="206"/>
      <c r="B2" s="205" t="s">
        <v>29</v>
      </c>
      <c r="C2" s="205" t="s">
        <v>9</v>
      </c>
      <c r="D2" s="211">
        <v>1</v>
      </c>
      <c r="E2" s="211">
        <v>2</v>
      </c>
      <c r="F2" s="211">
        <v>3</v>
      </c>
      <c r="G2" s="205">
        <v>4</v>
      </c>
      <c r="H2" s="205">
        <v>5</v>
      </c>
      <c r="I2" s="205">
        <v>6</v>
      </c>
      <c r="J2" s="205">
        <v>7</v>
      </c>
      <c r="K2" s="205">
        <v>8</v>
      </c>
      <c r="L2" s="205">
        <v>9</v>
      </c>
      <c r="M2" s="205">
        <v>10</v>
      </c>
      <c r="N2" s="205">
        <v>11</v>
      </c>
      <c r="O2" s="205">
        <v>12</v>
      </c>
      <c r="P2" s="205">
        <v>13</v>
      </c>
      <c r="Q2" s="205">
        <v>14</v>
      </c>
      <c r="R2" s="205">
        <v>15</v>
      </c>
      <c r="S2" s="205">
        <v>16</v>
      </c>
      <c r="T2" s="205">
        <v>17</v>
      </c>
      <c r="U2" s="205">
        <v>18</v>
      </c>
      <c r="V2" s="205">
        <v>19</v>
      </c>
      <c r="W2" s="205">
        <v>20</v>
      </c>
    </row>
    <row r="3" spans="1:24" x14ac:dyDescent="0.25">
      <c r="A3" s="205">
        <v>1</v>
      </c>
      <c r="B3" s="208" t="s">
        <v>127</v>
      </c>
      <c r="C3" s="205">
        <f t="shared" ref="C3:C29" si="0">SUM(D3:W3)</f>
        <v>17</v>
      </c>
      <c r="D3" s="206">
        <v>1</v>
      </c>
      <c r="E3" s="206">
        <v>2</v>
      </c>
      <c r="F3" s="206">
        <v>0</v>
      </c>
      <c r="G3" s="206">
        <v>0</v>
      </c>
      <c r="H3" s="206">
        <v>2</v>
      </c>
      <c r="I3" s="206">
        <v>0</v>
      </c>
      <c r="J3" s="206">
        <v>0</v>
      </c>
      <c r="K3" s="206">
        <v>0</v>
      </c>
      <c r="L3" s="206">
        <v>0</v>
      </c>
      <c r="M3" s="206">
        <v>0</v>
      </c>
      <c r="N3" s="206">
        <v>4</v>
      </c>
      <c r="O3" s="206">
        <v>0</v>
      </c>
      <c r="P3" s="206">
        <v>0</v>
      </c>
      <c r="Q3" s="206">
        <v>0</v>
      </c>
      <c r="R3" s="206">
        <v>2</v>
      </c>
      <c r="S3" s="206">
        <v>2</v>
      </c>
      <c r="T3" s="206">
        <v>0</v>
      </c>
      <c r="U3" s="206">
        <v>2</v>
      </c>
      <c r="V3" s="206">
        <v>2</v>
      </c>
      <c r="W3" s="206">
        <v>0</v>
      </c>
    </row>
    <row r="4" spans="1:24" x14ac:dyDescent="0.25">
      <c r="A4" s="205">
        <v>2</v>
      </c>
      <c r="B4" s="208" t="s">
        <v>107</v>
      </c>
      <c r="C4" s="205">
        <f t="shared" si="0"/>
        <v>16</v>
      </c>
      <c r="D4" s="206">
        <v>1</v>
      </c>
      <c r="E4" s="206">
        <v>0</v>
      </c>
      <c r="F4" s="206">
        <v>0</v>
      </c>
      <c r="G4" s="206">
        <v>0</v>
      </c>
      <c r="H4" s="206">
        <v>2</v>
      </c>
      <c r="I4" s="206">
        <v>0</v>
      </c>
      <c r="J4" s="206">
        <v>0</v>
      </c>
      <c r="K4" s="206">
        <v>2</v>
      </c>
      <c r="L4" s="206">
        <v>0</v>
      </c>
      <c r="M4" s="206">
        <v>0</v>
      </c>
      <c r="N4" s="206">
        <v>3</v>
      </c>
      <c r="O4" s="206">
        <v>0</v>
      </c>
      <c r="P4" s="206">
        <v>0</v>
      </c>
      <c r="Q4" s="206">
        <v>0</v>
      </c>
      <c r="R4" s="206">
        <v>2</v>
      </c>
      <c r="S4" s="206">
        <v>2</v>
      </c>
      <c r="T4" s="206">
        <v>0</v>
      </c>
      <c r="U4" s="206">
        <v>0</v>
      </c>
      <c r="V4" s="206">
        <v>2</v>
      </c>
      <c r="W4" s="206">
        <v>2</v>
      </c>
    </row>
    <row r="5" spans="1:24" x14ac:dyDescent="0.25">
      <c r="A5" s="205">
        <v>3</v>
      </c>
      <c r="B5" s="208" t="s">
        <v>117</v>
      </c>
      <c r="C5" s="205">
        <f t="shared" si="0"/>
        <v>14</v>
      </c>
      <c r="D5" s="206">
        <v>0</v>
      </c>
      <c r="E5" s="206">
        <v>0</v>
      </c>
      <c r="F5" s="206">
        <v>1</v>
      </c>
      <c r="G5" s="206">
        <v>0</v>
      </c>
      <c r="H5" s="206">
        <v>0</v>
      </c>
      <c r="I5" s="206">
        <v>0</v>
      </c>
      <c r="J5" s="206">
        <v>0</v>
      </c>
      <c r="K5" s="206">
        <v>0</v>
      </c>
      <c r="L5" s="206">
        <v>0</v>
      </c>
      <c r="M5" s="206">
        <v>0</v>
      </c>
      <c r="N5" s="206">
        <v>4</v>
      </c>
      <c r="O5" s="206">
        <v>0</v>
      </c>
      <c r="P5" s="206">
        <v>0</v>
      </c>
      <c r="Q5" s="206">
        <v>0</v>
      </c>
      <c r="R5" s="206">
        <v>2</v>
      </c>
      <c r="S5" s="206">
        <v>0</v>
      </c>
      <c r="T5" s="206">
        <v>2</v>
      </c>
      <c r="U5" s="206">
        <v>2</v>
      </c>
      <c r="V5" s="206">
        <v>2</v>
      </c>
      <c r="W5" s="206">
        <v>1</v>
      </c>
    </row>
    <row r="6" spans="1:24" x14ac:dyDescent="0.25">
      <c r="A6" s="206">
        <v>4</v>
      </c>
      <c r="B6" s="208" t="s">
        <v>110</v>
      </c>
      <c r="C6" s="205">
        <f t="shared" si="0"/>
        <v>13</v>
      </c>
      <c r="D6" s="206">
        <v>0</v>
      </c>
      <c r="E6" s="206">
        <v>2</v>
      </c>
      <c r="F6" s="206">
        <v>0</v>
      </c>
      <c r="G6" s="206">
        <v>0</v>
      </c>
      <c r="H6" s="206">
        <v>0</v>
      </c>
      <c r="I6" s="206">
        <v>0</v>
      </c>
      <c r="J6" s="206">
        <v>0</v>
      </c>
      <c r="K6" s="206">
        <v>0</v>
      </c>
      <c r="L6" s="206">
        <v>0</v>
      </c>
      <c r="M6" s="206">
        <v>0</v>
      </c>
      <c r="N6" s="206">
        <v>1</v>
      </c>
      <c r="O6" s="206">
        <v>0</v>
      </c>
      <c r="P6" s="206">
        <v>2</v>
      </c>
      <c r="Q6" s="206">
        <v>0</v>
      </c>
      <c r="R6" s="206">
        <v>2</v>
      </c>
      <c r="S6" s="206">
        <v>2</v>
      </c>
      <c r="T6" s="206">
        <v>2</v>
      </c>
      <c r="U6" s="206">
        <v>0</v>
      </c>
      <c r="V6" s="206">
        <v>2</v>
      </c>
      <c r="W6" s="206">
        <v>0</v>
      </c>
    </row>
    <row r="7" spans="1:24" x14ac:dyDescent="0.25">
      <c r="A7" s="206">
        <v>4</v>
      </c>
      <c r="B7" s="208" t="s">
        <v>111</v>
      </c>
      <c r="C7" s="205">
        <f t="shared" si="0"/>
        <v>13</v>
      </c>
      <c r="D7" s="206">
        <v>0</v>
      </c>
      <c r="E7" s="206">
        <v>2</v>
      </c>
      <c r="F7" s="206">
        <v>0</v>
      </c>
      <c r="G7" s="206">
        <v>0</v>
      </c>
      <c r="H7" s="206">
        <v>2</v>
      </c>
      <c r="I7" s="206">
        <v>0</v>
      </c>
      <c r="J7" s="206">
        <v>2</v>
      </c>
      <c r="K7" s="206">
        <v>0</v>
      </c>
      <c r="L7" s="206">
        <v>0</v>
      </c>
      <c r="M7" s="206">
        <v>0</v>
      </c>
      <c r="N7" s="206">
        <v>1</v>
      </c>
      <c r="O7" s="206">
        <v>0</v>
      </c>
      <c r="P7" s="206">
        <v>2</v>
      </c>
      <c r="Q7" s="206">
        <v>0</v>
      </c>
      <c r="R7" s="206">
        <v>0</v>
      </c>
      <c r="S7" s="206">
        <v>0</v>
      </c>
      <c r="T7" s="206">
        <v>0</v>
      </c>
      <c r="U7" s="206">
        <v>2</v>
      </c>
      <c r="V7" s="206">
        <v>2</v>
      </c>
      <c r="W7" s="206">
        <v>0</v>
      </c>
    </row>
    <row r="8" spans="1:24" x14ac:dyDescent="0.25">
      <c r="A8" s="206">
        <v>4</v>
      </c>
      <c r="B8" s="208" t="s">
        <v>124</v>
      </c>
      <c r="C8" s="205">
        <f t="shared" si="0"/>
        <v>13</v>
      </c>
      <c r="D8" s="206">
        <v>0</v>
      </c>
      <c r="E8" s="206">
        <v>2</v>
      </c>
      <c r="F8" s="206">
        <v>0</v>
      </c>
      <c r="G8" s="206">
        <v>0</v>
      </c>
      <c r="H8" s="206">
        <v>2</v>
      </c>
      <c r="I8" s="206">
        <v>0</v>
      </c>
      <c r="J8" s="206">
        <v>0</v>
      </c>
      <c r="K8" s="206">
        <v>2</v>
      </c>
      <c r="L8" s="206">
        <v>0</v>
      </c>
      <c r="M8" s="206">
        <v>0</v>
      </c>
      <c r="N8" s="206">
        <v>3</v>
      </c>
      <c r="O8" s="206">
        <v>0</v>
      </c>
      <c r="P8" s="206">
        <v>0</v>
      </c>
      <c r="Q8" s="206">
        <v>0</v>
      </c>
      <c r="R8" s="206">
        <v>2</v>
      </c>
      <c r="S8" s="206">
        <v>0</v>
      </c>
      <c r="T8" s="206">
        <v>0</v>
      </c>
      <c r="U8" s="206">
        <v>2</v>
      </c>
      <c r="V8" s="206">
        <v>0</v>
      </c>
      <c r="W8" s="206">
        <v>0</v>
      </c>
    </row>
    <row r="9" spans="1:24" x14ac:dyDescent="0.25">
      <c r="A9" s="206">
        <v>7</v>
      </c>
      <c r="B9" s="208" t="s">
        <v>116</v>
      </c>
      <c r="C9" s="205">
        <f t="shared" si="0"/>
        <v>12</v>
      </c>
      <c r="D9" s="206">
        <v>0</v>
      </c>
      <c r="E9" s="206">
        <v>2</v>
      </c>
      <c r="F9" s="206">
        <v>0</v>
      </c>
      <c r="G9" s="206">
        <v>0</v>
      </c>
      <c r="H9" s="206">
        <v>2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3</v>
      </c>
      <c r="O9" s="206">
        <v>0</v>
      </c>
      <c r="P9" s="206">
        <v>0</v>
      </c>
      <c r="Q9" s="206">
        <v>0</v>
      </c>
      <c r="R9" s="206">
        <v>1</v>
      </c>
      <c r="S9" s="206">
        <v>2</v>
      </c>
      <c r="T9" s="206">
        <v>0</v>
      </c>
      <c r="U9" s="206">
        <v>0</v>
      </c>
      <c r="V9" s="206">
        <v>2</v>
      </c>
      <c r="W9" s="206">
        <v>0</v>
      </c>
    </row>
    <row r="10" spans="1:24" x14ac:dyDescent="0.25">
      <c r="A10" s="206">
        <v>7</v>
      </c>
      <c r="B10" s="208" t="s">
        <v>129</v>
      </c>
      <c r="C10" s="205">
        <f t="shared" si="0"/>
        <v>12</v>
      </c>
      <c r="D10" s="206">
        <v>0</v>
      </c>
      <c r="E10" s="206">
        <v>0</v>
      </c>
      <c r="F10" s="206">
        <v>0</v>
      </c>
      <c r="G10" s="206">
        <v>0</v>
      </c>
      <c r="H10" s="206">
        <v>2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4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2</v>
      </c>
      <c r="V10" s="206">
        <v>2</v>
      </c>
      <c r="W10" s="206">
        <v>2</v>
      </c>
    </row>
    <row r="11" spans="1:24" x14ac:dyDescent="0.25">
      <c r="A11" s="206">
        <v>9</v>
      </c>
      <c r="B11" s="208" t="s">
        <v>120</v>
      </c>
      <c r="C11" s="205">
        <f t="shared" si="0"/>
        <v>11</v>
      </c>
      <c r="D11" s="206">
        <v>1</v>
      </c>
      <c r="E11" s="206">
        <v>0</v>
      </c>
      <c r="F11" s="206">
        <v>0</v>
      </c>
      <c r="G11" s="206">
        <v>2</v>
      </c>
      <c r="H11" s="206">
        <v>0</v>
      </c>
      <c r="I11" s="206">
        <v>0</v>
      </c>
      <c r="J11" s="206">
        <v>0</v>
      </c>
      <c r="K11" s="206">
        <v>0</v>
      </c>
      <c r="L11" s="206">
        <v>2</v>
      </c>
      <c r="M11" s="206">
        <v>0</v>
      </c>
      <c r="N11" s="206">
        <v>2</v>
      </c>
      <c r="O11" s="206">
        <v>0</v>
      </c>
      <c r="P11" s="206">
        <v>0</v>
      </c>
      <c r="Q11" s="206">
        <v>2</v>
      </c>
      <c r="R11" s="206">
        <v>0</v>
      </c>
      <c r="S11" s="206">
        <v>0</v>
      </c>
      <c r="T11" s="206">
        <v>2</v>
      </c>
      <c r="U11" s="206">
        <v>0</v>
      </c>
      <c r="V11" s="206">
        <v>0</v>
      </c>
      <c r="W11" s="206">
        <v>0</v>
      </c>
    </row>
    <row r="12" spans="1:24" x14ac:dyDescent="0.25">
      <c r="A12" s="206">
        <v>10</v>
      </c>
      <c r="B12" s="208" t="s">
        <v>104</v>
      </c>
      <c r="C12" s="205">
        <f t="shared" si="0"/>
        <v>10</v>
      </c>
      <c r="D12" s="206">
        <v>0</v>
      </c>
      <c r="E12" s="206">
        <v>0</v>
      </c>
      <c r="F12" s="206">
        <v>0</v>
      </c>
      <c r="G12" s="206">
        <v>2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2</v>
      </c>
      <c r="N12" s="206">
        <v>4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2</v>
      </c>
      <c r="V12" s="206">
        <v>0</v>
      </c>
      <c r="W12" s="206">
        <v>0</v>
      </c>
    </row>
    <row r="13" spans="1:24" x14ac:dyDescent="0.25">
      <c r="A13" s="206">
        <v>10</v>
      </c>
      <c r="B13" s="208" t="s">
        <v>121</v>
      </c>
      <c r="C13" s="205">
        <f t="shared" si="0"/>
        <v>10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2</v>
      </c>
      <c r="M13" s="206">
        <v>0</v>
      </c>
      <c r="N13" s="206">
        <v>4</v>
      </c>
      <c r="O13" s="206">
        <v>0</v>
      </c>
      <c r="P13" s="206">
        <v>0</v>
      </c>
      <c r="Q13" s="206">
        <v>2</v>
      </c>
      <c r="R13" s="206">
        <v>0</v>
      </c>
      <c r="S13" s="206">
        <v>0</v>
      </c>
      <c r="T13" s="206">
        <v>2</v>
      </c>
      <c r="U13" s="206">
        <v>0</v>
      </c>
      <c r="V13" s="206">
        <v>0</v>
      </c>
      <c r="W13" s="206">
        <v>0</v>
      </c>
    </row>
    <row r="14" spans="1:24" x14ac:dyDescent="0.25">
      <c r="A14" s="206">
        <v>12</v>
      </c>
      <c r="B14" s="208" t="s">
        <v>113</v>
      </c>
      <c r="C14" s="205">
        <f t="shared" si="0"/>
        <v>9</v>
      </c>
      <c r="D14" s="206">
        <v>0</v>
      </c>
      <c r="E14" s="206">
        <v>0</v>
      </c>
      <c r="F14" s="206">
        <v>0</v>
      </c>
      <c r="G14" s="206">
        <v>2</v>
      </c>
      <c r="H14" s="206">
        <v>0</v>
      </c>
      <c r="I14" s="206">
        <v>0</v>
      </c>
      <c r="J14" s="206">
        <v>2</v>
      </c>
      <c r="K14" s="206">
        <v>0</v>
      </c>
      <c r="L14" s="206">
        <v>0</v>
      </c>
      <c r="M14" s="206">
        <v>0</v>
      </c>
      <c r="N14" s="206">
        <v>3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2</v>
      </c>
      <c r="W14" s="206">
        <v>0</v>
      </c>
    </row>
    <row r="15" spans="1:24" x14ac:dyDescent="0.25">
      <c r="A15" s="206">
        <v>12</v>
      </c>
      <c r="B15" s="208" t="s">
        <v>114</v>
      </c>
      <c r="C15" s="205">
        <f t="shared" si="0"/>
        <v>9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2</v>
      </c>
      <c r="K15" s="206">
        <v>0</v>
      </c>
      <c r="L15" s="206">
        <v>0</v>
      </c>
      <c r="M15" s="206">
        <v>0</v>
      </c>
      <c r="N15" s="206">
        <v>3</v>
      </c>
      <c r="O15" s="206">
        <v>0</v>
      </c>
      <c r="P15" s="206">
        <v>0</v>
      </c>
      <c r="Q15" s="206">
        <v>0</v>
      </c>
      <c r="R15" s="206">
        <v>0</v>
      </c>
      <c r="S15" s="206">
        <v>2</v>
      </c>
      <c r="T15" s="206">
        <v>0</v>
      </c>
      <c r="U15" s="206">
        <v>0</v>
      </c>
      <c r="V15" s="206">
        <v>2</v>
      </c>
      <c r="W15" s="206">
        <v>0</v>
      </c>
    </row>
    <row r="16" spans="1:24" x14ac:dyDescent="0.25">
      <c r="A16" s="206">
        <v>12</v>
      </c>
      <c r="B16" s="208" t="s">
        <v>123</v>
      </c>
      <c r="C16" s="205">
        <f t="shared" si="0"/>
        <v>9</v>
      </c>
      <c r="D16" s="206">
        <v>0</v>
      </c>
      <c r="E16" s="206">
        <v>0</v>
      </c>
      <c r="F16" s="206">
        <v>0</v>
      </c>
      <c r="G16" s="206">
        <v>2</v>
      </c>
      <c r="H16" s="206">
        <v>0</v>
      </c>
      <c r="I16" s="206">
        <v>0</v>
      </c>
      <c r="J16" s="206">
        <v>0</v>
      </c>
      <c r="K16" s="206">
        <v>2</v>
      </c>
      <c r="L16" s="206">
        <v>0</v>
      </c>
      <c r="M16" s="206">
        <v>0</v>
      </c>
      <c r="N16" s="206">
        <v>3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2</v>
      </c>
      <c r="V16" s="206">
        <v>0</v>
      </c>
      <c r="W16" s="206">
        <v>0</v>
      </c>
    </row>
    <row r="17" spans="1:23" x14ac:dyDescent="0.25">
      <c r="A17" s="206">
        <v>12</v>
      </c>
      <c r="B17" s="208" t="s">
        <v>126</v>
      </c>
      <c r="C17" s="205">
        <f t="shared" si="0"/>
        <v>9</v>
      </c>
      <c r="D17" s="206">
        <v>0</v>
      </c>
      <c r="E17" s="206">
        <v>2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3</v>
      </c>
      <c r="O17" s="206">
        <v>0</v>
      </c>
      <c r="P17" s="206">
        <v>2</v>
      </c>
      <c r="Q17" s="206">
        <v>0</v>
      </c>
      <c r="R17" s="206">
        <v>0</v>
      </c>
      <c r="S17" s="206">
        <v>2</v>
      </c>
      <c r="T17" s="206">
        <v>0</v>
      </c>
      <c r="U17" s="206">
        <v>0</v>
      </c>
      <c r="V17" s="206">
        <v>0</v>
      </c>
      <c r="W17" s="206">
        <v>0</v>
      </c>
    </row>
    <row r="18" spans="1:23" x14ac:dyDescent="0.25">
      <c r="A18" s="206">
        <v>16</v>
      </c>
      <c r="B18" s="208" t="s">
        <v>105</v>
      </c>
      <c r="C18" s="205">
        <f t="shared" si="0"/>
        <v>8</v>
      </c>
      <c r="D18" s="206">
        <v>2</v>
      </c>
      <c r="E18" s="206">
        <v>0</v>
      </c>
      <c r="F18" s="206">
        <v>0</v>
      </c>
      <c r="G18" s="206">
        <v>0</v>
      </c>
      <c r="H18" s="206">
        <v>2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2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2</v>
      </c>
    </row>
    <row r="19" spans="1:23" x14ac:dyDescent="0.25">
      <c r="A19" s="206">
        <v>17</v>
      </c>
      <c r="B19" s="208" t="s">
        <v>125</v>
      </c>
      <c r="C19" s="205">
        <f t="shared" si="0"/>
        <v>7</v>
      </c>
      <c r="D19" s="206">
        <v>0</v>
      </c>
      <c r="E19" s="206">
        <v>0</v>
      </c>
      <c r="F19" s="206">
        <v>0</v>
      </c>
      <c r="G19" s="206">
        <v>0</v>
      </c>
      <c r="H19" s="206">
        <v>2</v>
      </c>
      <c r="I19" s="206">
        <v>0</v>
      </c>
      <c r="J19" s="206">
        <v>2</v>
      </c>
      <c r="K19" s="206">
        <v>0</v>
      </c>
      <c r="L19" s="206">
        <v>0</v>
      </c>
      <c r="M19" s="206">
        <v>0</v>
      </c>
      <c r="N19" s="206">
        <v>1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2</v>
      </c>
      <c r="V19" s="206">
        <v>0</v>
      </c>
      <c r="W19" s="206">
        <v>0</v>
      </c>
    </row>
    <row r="20" spans="1:23" x14ac:dyDescent="0.25">
      <c r="A20" s="206">
        <v>17</v>
      </c>
      <c r="B20" s="208" t="s">
        <v>130</v>
      </c>
      <c r="C20" s="205">
        <f t="shared" si="0"/>
        <v>7</v>
      </c>
      <c r="D20" s="206">
        <v>0</v>
      </c>
      <c r="E20" s="206">
        <v>2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1</v>
      </c>
      <c r="O20" s="206">
        <v>0</v>
      </c>
      <c r="P20" s="206">
        <v>2</v>
      </c>
      <c r="Q20" s="206">
        <v>2</v>
      </c>
      <c r="R20" s="206">
        <v>0</v>
      </c>
      <c r="S20" s="206">
        <v>0</v>
      </c>
      <c r="T20" s="206">
        <v>0</v>
      </c>
      <c r="U20" s="206">
        <v>0</v>
      </c>
      <c r="V20" s="206">
        <v>0</v>
      </c>
      <c r="W20" s="206">
        <v>0</v>
      </c>
    </row>
    <row r="21" spans="1:23" x14ac:dyDescent="0.25">
      <c r="A21" s="206">
        <v>19</v>
      </c>
      <c r="B21" s="208" t="s">
        <v>106</v>
      </c>
      <c r="C21" s="205">
        <f t="shared" si="0"/>
        <v>6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2</v>
      </c>
      <c r="O21" s="206">
        <v>0</v>
      </c>
      <c r="P21" s="206">
        <v>0</v>
      </c>
      <c r="Q21" s="206">
        <v>0</v>
      </c>
      <c r="R21" s="206">
        <v>0</v>
      </c>
      <c r="S21" s="206">
        <v>2</v>
      </c>
      <c r="T21" s="206">
        <v>0</v>
      </c>
      <c r="U21" s="206">
        <v>0</v>
      </c>
      <c r="V21" s="206">
        <v>2</v>
      </c>
      <c r="W21" s="206">
        <v>0</v>
      </c>
    </row>
    <row r="22" spans="1:23" x14ac:dyDescent="0.25">
      <c r="A22" s="206">
        <v>19</v>
      </c>
      <c r="B22" s="208" t="s">
        <v>109</v>
      </c>
      <c r="C22" s="205">
        <f t="shared" si="0"/>
        <v>6</v>
      </c>
      <c r="D22" s="206">
        <v>0</v>
      </c>
      <c r="E22" s="206">
        <v>0</v>
      </c>
      <c r="F22" s="206">
        <v>0</v>
      </c>
      <c r="G22" s="206">
        <v>0</v>
      </c>
      <c r="H22" s="206">
        <v>2</v>
      </c>
      <c r="I22" s="206">
        <v>2</v>
      </c>
      <c r="J22" s="206">
        <v>0</v>
      </c>
      <c r="K22" s="206">
        <v>0</v>
      </c>
      <c r="L22" s="206">
        <v>0</v>
      </c>
      <c r="M22" s="206">
        <v>0</v>
      </c>
      <c r="N22" s="206">
        <v>2</v>
      </c>
      <c r="O22" s="206">
        <v>0</v>
      </c>
      <c r="P22" s="206">
        <v>0</v>
      </c>
      <c r="Q22" s="206">
        <v>0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v>0</v>
      </c>
    </row>
    <row r="23" spans="1:23" x14ac:dyDescent="0.25">
      <c r="A23" s="206">
        <v>19</v>
      </c>
      <c r="B23" s="208" t="s">
        <v>115</v>
      </c>
      <c r="C23" s="205">
        <f t="shared" si="0"/>
        <v>6</v>
      </c>
      <c r="D23" s="206">
        <v>0</v>
      </c>
      <c r="E23" s="206">
        <v>2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2</v>
      </c>
      <c r="M23" s="206">
        <v>0</v>
      </c>
      <c r="N23" s="206">
        <v>2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  <c r="V23" s="206">
        <v>0</v>
      </c>
      <c r="W23" s="206">
        <v>0</v>
      </c>
    </row>
    <row r="24" spans="1:23" x14ac:dyDescent="0.25">
      <c r="A24" s="206">
        <v>22</v>
      </c>
      <c r="B24" s="208" t="s">
        <v>128</v>
      </c>
      <c r="C24" s="205">
        <f t="shared" si="0"/>
        <v>5</v>
      </c>
      <c r="D24" s="206">
        <v>0</v>
      </c>
      <c r="E24" s="206">
        <v>0</v>
      </c>
      <c r="F24" s="206">
        <v>0</v>
      </c>
      <c r="G24" s="206">
        <v>2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3</v>
      </c>
      <c r="O24" s="206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v>0</v>
      </c>
      <c r="U24" s="206">
        <v>0</v>
      </c>
      <c r="V24" s="206">
        <v>0</v>
      </c>
      <c r="W24" s="206">
        <v>0</v>
      </c>
    </row>
    <row r="25" spans="1:23" x14ac:dyDescent="0.25">
      <c r="A25" s="206">
        <v>23</v>
      </c>
      <c r="B25" s="208" t="s">
        <v>108</v>
      </c>
      <c r="C25" s="205">
        <f t="shared" si="0"/>
        <v>4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2</v>
      </c>
      <c r="O25" s="206">
        <v>0</v>
      </c>
      <c r="P25" s="206">
        <v>0</v>
      </c>
      <c r="Q25" s="206">
        <v>0</v>
      </c>
      <c r="R25" s="206">
        <v>0</v>
      </c>
      <c r="S25" s="206">
        <v>0</v>
      </c>
      <c r="T25" s="206">
        <v>0</v>
      </c>
      <c r="U25" s="206">
        <v>0</v>
      </c>
      <c r="V25" s="206">
        <v>2</v>
      </c>
      <c r="W25" s="206">
        <v>0</v>
      </c>
    </row>
    <row r="26" spans="1:23" x14ac:dyDescent="0.25">
      <c r="A26" s="206">
        <v>23</v>
      </c>
      <c r="B26" s="208" t="s">
        <v>112</v>
      </c>
      <c r="C26" s="205">
        <f t="shared" si="0"/>
        <v>4</v>
      </c>
      <c r="D26" s="206">
        <v>0</v>
      </c>
      <c r="E26" s="206">
        <v>0</v>
      </c>
      <c r="F26" s="206">
        <v>0</v>
      </c>
      <c r="G26" s="206">
        <v>2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2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</row>
    <row r="27" spans="1:23" x14ac:dyDescent="0.25">
      <c r="A27" s="206">
        <v>23</v>
      </c>
      <c r="B27" s="208" t="s">
        <v>118</v>
      </c>
      <c r="C27" s="205">
        <f t="shared" si="0"/>
        <v>4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2</v>
      </c>
      <c r="O27" s="206">
        <v>0</v>
      </c>
      <c r="P27" s="206">
        <v>0</v>
      </c>
      <c r="Q27" s="206">
        <v>2</v>
      </c>
      <c r="R27" s="206">
        <v>0</v>
      </c>
      <c r="S27" s="206">
        <v>0</v>
      </c>
      <c r="T27" s="206">
        <v>0</v>
      </c>
      <c r="U27" s="206">
        <v>0</v>
      </c>
      <c r="V27" s="206">
        <v>0</v>
      </c>
      <c r="W27" s="206">
        <v>0</v>
      </c>
    </row>
    <row r="28" spans="1:23" x14ac:dyDescent="0.25">
      <c r="A28" s="206">
        <v>26</v>
      </c>
      <c r="B28" s="208" t="s">
        <v>119</v>
      </c>
      <c r="C28" s="205">
        <f t="shared" si="0"/>
        <v>3</v>
      </c>
      <c r="D28" s="206">
        <v>0</v>
      </c>
      <c r="E28" s="206">
        <v>0</v>
      </c>
      <c r="F28" s="206">
        <v>0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0</v>
      </c>
      <c r="M28" s="206">
        <v>0</v>
      </c>
      <c r="N28" s="206">
        <v>1</v>
      </c>
      <c r="O28" s="206">
        <v>0</v>
      </c>
      <c r="P28" s="206">
        <v>0</v>
      </c>
      <c r="Q28" s="206">
        <v>0</v>
      </c>
      <c r="R28" s="206">
        <v>0</v>
      </c>
      <c r="S28" s="206">
        <v>2</v>
      </c>
      <c r="T28" s="206">
        <v>0</v>
      </c>
      <c r="U28" s="206">
        <v>0</v>
      </c>
      <c r="V28" s="206">
        <v>0</v>
      </c>
      <c r="W28" s="206">
        <v>0</v>
      </c>
    </row>
    <row r="29" spans="1:23" x14ac:dyDescent="0.25">
      <c r="A29" s="206">
        <v>26</v>
      </c>
      <c r="B29" s="208" t="s">
        <v>122</v>
      </c>
      <c r="C29" s="205">
        <f t="shared" si="0"/>
        <v>3</v>
      </c>
      <c r="D29" s="206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  <c r="N29" s="206">
        <v>1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2</v>
      </c>
      <c r="V29" s="206">
        <v>0</v>
      </c>
      <c r="W29" s="206">
        <v>0</v>
      </c>
    </row>
  </sheetData>
  <sortState ref="B3:X29">
    <sortCondition descending="1" ref="C3:C29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zoomScaleNormal="125" workbookViewId="0">
      <selection activeCell="D18" sqref="D18"/>
    </sheetView>
  </sheetViews>
  <sheetFormatPr defaultRowHeight="12" x14ac:dyDescent="0.2"/>
  <cols>
    <col min="1" max="1" width="5.42578125" style="2" customWidth="1"/>
    <col min="2" max="2" width="18" style="2" customWidth="1"/>
    <col min="3" max="3" width="9" style="2" bestFit="1" customWidth="1"/>
    <col min="4" max="4" width="14.85546875" style="3" bestFit="1" customWidth="1"/>
    <col min="5" max="16384" width="9.140625" style="2"/>
  </cols>
  <sheetData>
    <row r="1" spans="1:9" ht="26.25" x14ac:dyDescent="0.4">
      <c r="A1" s="29" t="s">
        <v>21</v>
      </c>
      <c r="B1" s="14"/>
      <c r="C1" s="14"/>
      <c r="D1" s="16"/>
    </row>
    <row r="2" spans="1:9" ht="12.75" thickBot="1" x14ac:dyDescent="0.25">
      <c r="A2" s="16"/>
      <c r="B2" s="14"/>
      <c r="C2" s="14"/>
      <c r="D2" s="16"/>
    </row>
    <row r="3" spans="1:9" s="18" customFormat="1" ht="16.5" thickBot="1" x14ac:dyDescent="0.3">
      <c r="A3" s="219" t="s">
        <v>131</v>
      </c>
      <c r="B3" s="216" t="s">
        <v>29</v>
      </c>
      <c r="C3" s="216" t="s">
        <v>13</v>
      </c>
      <c r="D3" s="216" t="s">
        <v>102</v>
      </c>
    </row>
    <row r="4" spans="1:9" s="18" customFormat="1" ht="15" x14ac:dyDescent="0.2">
      <c r="A4" s="220">
        <v>1</v>
      </c>
      <c r="B4" s="66" t="s">
        <v>37</v>
      </c>
      <c r="C4" s="217">
        <v>75</v>
      </c>
      <c r="D4" s="217">
        <v>50</v>
      </c>
    </row>
    <row r="5" spans="1:9" s="18" customFormat="1" ht="15" x14ac:dyDescent="0.2">
      <c r="A5" s="221">
        <v>2</v>
      </c>
      <c r="B5" s="65" t="s">
        <v>60</v>
      </c>
      <c r="C5" s="218">
        <v>74</v>
      </c>
      <c r="D5" s="218">
        <v>49</v>
      </c>
    </row>
    <row r="6" spans="1:9" s="18" customFormat="1" ht="15" x14ac:dyDescent="0.2">
      <c r="A6" s="221">
        <v>3</v>
      </c>
      <c r="B6" s="61" t="s">
        <v>31</v>
      </c>
      <c r="C6" s="218">
        <v>73</v>
      </c>
      <c r="D6" s="218">
        <v>48</v>
      </c>
    </row>
    <row r="7" spans="1:9" s="18" customFormat="1" ht="15" x14ac:dyDescent="0.2">
      <c r="A7" s="221">
        <v>4</v>
      </c>
      <c r="B7" s="61" t="s">
        <v>23</v>
      </c>
      <c r="C7" s="218">
        <v>71</v>
      </c>
      <c r="D7" s="218">
        <v>47</v>
      </c>
    </row>
    <row r="8" spans="1:9" s="18" customFormat="1" ht="15" x14ac:dyDescent="0.2">
      <c r="A8" s="221">
        <v>5</v>
      </c>
      <c r="B8" s="65" t="s">
        <v>35</v>
      </c>
      <c r="C8" s="218">
        <v>67</v>
      </c>
      <c r="D8" s="218">
        <v>46</v>
      </c>
    </row>
    <row r="9" spans="1:9" s="18" customFormat="1" ht="15" x14ac:dyDescent="0.2">
      <c r="A9" s="221">
        <v>6</v>
      </c>
      <c r="B9" s="61" t="s">
        <v>7</v>
      </c>
      <c r="C9" s="218">
        <v>64</v>
      </c>
      <c r="D9" s="218">
        <v>45</v>
      </c>
    </row>
    <row r="10" spans="1:9" s="18" customFormat="1" ht="15" x14ac:dyDescent="0.2">
      <c r="A10" s="221">
        <v>7</v>
      </c>
      <c r="B10" s="61" t="s">
        <v>90</v>
      </c>
      <c r="C10" s="218">
        <v>63</v>
      </c>
      <c r="D10" s="218">
        <v>44</v>
      </c>
    </row>
    <row r="11" spans="1:9" s="18" customFormat="1" ht="15" x14ac:dyDescent="0.2">
      <c r="A11" s="221">
        <v>7</v>
      </c>
      <c r="B11" s="61" t="s">
        <v>38</v>
      </c>
      <c r="C11" s="218">
        <v>63</v>
      </c>
      <c r="D11" s="218">
        <v>44</v>
      </c>
    </row>
    <row r="12" spans="1:9" s="18" customFormat="1" ht="15" x14ac:dyDescent="0.2">
      <c r="A12" s="221">
        <v>9</v>
      </c>
      <c r="B12" s="61" t="s">
        <v>43</v>
      </c>
      <c r="C12" s="218">
        <v>62</v>
      </c>
      <c r="D12" s="218">
        <v>42</v>
      </c>
    </row>
    <row r="13" spans="1:9" s="18" customFormat="1" ht="15" x14ac:dyDescent="0.2">
      <c r="A13" s="221">
        <v>10</v>
      </c>
      <c r="B13" s="65" t="s">
        <v>71</v>
      </c>
      <c r="C13" s="218">
        <v>60</v>
      </c>
      <c r="D13" s="218">
        <v>41</v>
      </c>
    </row>
    <row r="14" spans="1:9" s="18" customFormat="1" ht="15" x14ac:dyDescent="0.2">
      <c r="A14" s="221">
        <v>10</v>
      </c>
      <c r="B14" s="61" t="s">
        <v>87</v>
      </c>
      <c r="C14" s="218">
        <v>60</v>
      </c>
      <c r="D14" s="218">
        <v>41</v>
      </c>
    </row>
    <row r="15" spans="1:9" s="18" customFormat="1" ht="15" x14ac:dyDescent="0.2">
      <c r="A15" s="221">
        <v>10</v>
      </c>
      <c r="B15" s="65" t="s">
        <v>59</v>
      </c>
      <c r="C15" s="218">
        <v>60</v>
      </c>
      <c r="D15" s="218">
        <v>41</v>
      </c>
    </row>
    <row r="16" spans="1:9" s="18" customFormat="1" ht="15" x14ac:dyDescent="0.2">
      <c r="A16" s="221">
        <v>13</v>
      </c>
      <c r="B16" s="61" t="s">
        <v>57</v>
      </c>
      <c r="C16" s="218">
        <v>58</v>
      </c>
      <c r="D16" s="218">
        <v>38</v>
      </c>
      <c r="E16" s="19"/>
      <c r="F16" s="19"/>
      <c r="G16" s="19"/>
      <c r="H16" s="19"/>
      <c r="I16" s="19"/>
    </row>
    <row r="17" spans="1:9" s="18" customFormat="1" ht="15" x14ac:dyDescent="0.2">
      <c r="A17" s="221">
        <v>14</v>
      </c>
      <c r="B17" s="61" t="s">
        <v>54</v>
      </c>
      <c r="C17" s="218">
        <v>53</v>
      </c>
      <c r="D17" s="218">
        <v>37</v>
      </c>
      <c r="E17" s="19"/>
      <c r="F17" s="19"/>
      <c r="G17" s="19"/>
      <c r="H17" s="19"/>
      <c r="I17" s="19"/>
    </row>
    <row r="18" spans="1:9" s="18" customFormat="1" ht="15" x14ac:dyDescent="0.2">
      <c r="A18" s="221">
        <v>14</v>
      </c>
      <c r="B18" s="61" t="s">
        <v>61</v>
      </c>
      <c r="C18" s="218">
        <v>53</v>
      </c>
      <c r="D18" s="218">
        <v>37</v>
      </c>
      <c r="E18" s="19"/>
      <c r="F18" s="19"/>
      <c r="G18" s="19"/>
      <c r="H18" s="19"/>
      <c r="I18" s="19"/>
    </row>
    <row r="19" spans="1:9" s="18" customFormat="1" ht="15.75" thickBot="1" x14ac:dyDescent="0.25">
      <c r="A19" s="222">
        <v>16</v>
      </c>
      <c r="B19" s="63" t="s">
        <v>89</v>
      </c>
      <c r="C19" s="30">
        <v>48</v>
      </c>
      <c r="D19" s="30">
        <v>35</v>
      </c>
      <c r="E19" s="19"/>
      <c r="F19" s="19"/>
      <c r="G19" s="19"/>
      <c r="H19" s="19"/>
      <c r="I19" s="19"/>
    </row>
    <row r="20" spans="1:9" x14ac:dyDescent="0.2">
      <c r="A20" s="16"/>
      <c r="B20" s="14"/>
      <c r="C20" s="14"/>
      <c r="D20" s="16"/>
    </row>
    <row r="21" spans="1:9" x14ac:dyDescent="0.2">
      <c r="A21" s="16"/>
      <c r="B21" s="14"/>
      <c r="C21" s="14"/>
      <c r="D21" s="16"/>
    </row>
    <row r="22" spans="1:9" x14ac:dyDescent="0.2">
      <c r="A22" s="16"/>
      <c r="B22" s="14"/>
      <c r="C22" s="14"/>
      <c r="D22" s="16"/>
    </row>
  </sheetData>
  <sortState ref="B4:D22">
    <sortCondition descending="1" ref="C4:C22"/>
  </sortState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&amp;REesti Jahimeeste XXXIV kokkutulek
10.-12. august 2014
Lammasmäe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Layout" topLeftCell="A11" zoomScaleNormal="125" workbookViewId="0">
      <selection activeCell="L26" sqref="L26"/>
    </sheetView>
  </sheetViews>
  <sheetFormatPr defaultRowHeight="12" x14ac:dyDescent="0.2"/>
  <cols>
    <col min="1" max="1" width="6" style="2" customWidth="1"/>
    <col min="2" max="2" width="17.5703125" style="2" customWidth="1"/>
    <col min="3" max="4" width="3.140625" style="2" bestFit="1" customWidth="1"/>
    <col min="5" max="5" width="2.5703125" style="2" bestFit="1" customWidth="1"/>
    <col min="6" max="6" width="3.140625" style="2" bestFit="1" customWidth="1"/>
    <col min="7" max="7" width="2.5703125" style="2" bestFit="1" customWidth="1"/>
    <col min="8" max="8" width="3.140625" style="2" bestFit="1" customWidth="1"/>
    <col min="9" max="10" width="2.5703125" style="2" bestFit="1" customWidth="1"/>
    <col min="11" max="11" width="9" style="2" bestFit="1" customWidth="1"/>
    <col min="12" max="12" width="14.85546875" style="2" bestFit="1" customWidth="1"/>
    <col min="13" max="16384" width="9.140625" style="2"/>
  </cols>
  <sheetData>
    <row r="1" spans="1:16" ht="18" x14ac:dyDescent="0.25">
      <c r="A1" s="17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</row>
    <row r="2" spans="1:16" ht="12.75" thickBot="1" x14ac:dyDescent="0.25">
      <c r="A2" s="16"/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</row>
    <row r="3" spans="1:16" s="18" customFormat="1" ht="15.75" customHeight="1" thickBot="1" x14ac:dyDescent="0.25">
      <c r="A3" s="352" t="s">
        <v>11</v>
      </c>
      <c r="B3" s="347" t="s">
        <v>99</v>
      </c>
      <c r="C3" s="349" t="s">
        <v>132</v>
      </c>
      <c r="D3" s="349"/>
      <c r="E3" s="349"/>
      <c r="F3" s="349"/>
      <c r="G3" s="350" t="s">
        <v>133</v>
      </c>
      <c r="H3" s="349"/>
      <c r="I3" s="349"/>
      <c r="J3" s="351"/>
      <c r="K3" s="354" t="s">
        <v>13</v>
      </c>
      <c r="L3" s="347" t="s">
        <v>102</v>
      </c>
    </row>
    <row r="4" spans="1:16" s="18" customFormat="1" ht="16.5" thickBot="1" x14ac:dyDescent="0.3">
      <c r="A4" s="353"/>
      <c r="B4" s="348"/>
      <c r="C4" s="227">
        <v>1</v>
      </c>
      <c r="D4" s="226">
        <v>2</v>
      </c>
      <c r="E4" s="226">
        <v>3</v>
      </c>
      <c r="F4" s="231">
        <v>4</v>
      </c>
      <c r="G4" s="235">
        <v>1</v>
      </c>
      <c r="H4" s="226">
        <v>2</v>
      </c>
      <c r="I4" s="226">
        <v>3</v>
      </c>
      <c r="J4" s="236">
        <v>4</v>
      </c>
      <c r="K4" s="355"/>
      <c r="L4" s="348"/>
    </row>
    <row r="5" spans="1:16" s="18" customFormat="1" ht="15" x14ac:dyDescent="0.2">
      <c r="A5" s="220">
        <v>1</v>
      </c>
      <c r="B5" s="23" t="s">
        <v>136</v>
      </c>
      <c r="C5" s="228">
        <v>9</v>
      </c>
      <c r="D5" s="225">
        <v>9</v>
      </c>
      <c r="E5" s="225">
        <v>9</v>
      </c>
      <c r="F5" s="232">
        <v>8</v>
      </c>
      <c r="G5" s="237">
        <v>9</v>
      </c>
      <c r="H5" s="225">
        <v>10</v>
      </c>
      <c r="I5" s="225">
        <v>9</v>
      </c>
      <c r="J5" s="238">
        <v>9</v>
      </c>
      <c r="K5" s="243">
        <f t="shared" ref="K5:K29" si="0">SUM(C5:J5)</f>
        <v>72</v>
      </c>
      <c r="L5" s="246">
        <v>50</v>
      </c>
    </row>
    <row r="6" spans="1:16" s="18" customFormat="1" ht="15" x14ac:dyDescent="0.2">
      <c r="A6" s="220">
        <v>2</v>
      </c>
      <c r="B6" s="24" t="s">
        <v>36</v>
      </c>
      <c r="C6" s="229">
        <v>7</v>
      </c>
      <c r="D6" s="223">
        <v>8</v>
      </c>
      <c r="E6" s="223">
        <v>8</v>
      </c>
      <c r="F6" s="233">
        <v>8</v>
      </c>
      <c r="G6" s="239">
        <v>9</v>
      </c>
      <c r="H6" s="223">
        <v>9</v>
      </c>
      <c r="I6" s="223">
        <v>9</v>
      </c>
      <c r="J6" s="240">
        <v>9</v>
      </c>
      <c r="K6" s="244">
        <f t="shared" si="0"/>
        <v>67</v>
      </c>
      <c r="L6" s="247">
        <v>49</v>
      </c>
    </row>
    <row r="7" spans="1:16" s="18" customFormat="1" ht="15" x14ac:dyDescent="0.2">
      <c r="A7" s="220">
        <v>3</v>
      </c>
      <c r="B7" s="24" t="s">
        <v>144</v>
      </c>
      <c r="C7" s="229">
        <v>8</v>
      </c>
      <c r="D7" s="223">
        <v>8</v>
      </c>
      <c r="E7" s="223">
        <v>8</v>
      </c>
      <c r="F7" s="233">
        <v>9</v>
      </c>
      <c r="G7" s="239">
        <v>7</v>
      </c>
      <c r="H7" s="223">
        <v>8</v>
      </c>
      <c r="I7" s="223">
        <v>8</v>
      </c>
      <c r="J7" s="240">
        <v>8</v>
      </c>
      <c r="K7" s="244">
        <f t="shared" si="0"/>
        <v>64</v>
      </c>
      <c r="L7" s="247">
        <v>48</v>
      </c>
    </row>
    <row r="8" spans="1:16" s="18" customFormat="1" ht="15" x14ac:dyDescent="0.2">
      <c r="A8" s="221">
        <v>4</v>
      </c>
      <c r="B8" s="24" t="s">
        <v>31</v>
      </c>
      <c r="C8" s="229">
        <v>7</v>
      </c>
      <c r="D8" s="223">
        <v>8</v>
      </c>
      <c r="E8" s="223">
        <v>8</v>
      </c>
      <c r="F8" s="233">
        <v>7</v>
      </c>
      <c r="G8" s="239">
        <v>8</v>
      </c>
      <c r="H8" s="223">
        <v>6</v>
      </c>
      <c r="I8" s="223">
        <v>8</v>
      </c>
      <c r="J8" s="240">
        <v>8</v>
      </c>
      <c r="K8" s="244">
        <f t="shared" si="0"/>
        <v>60</v>
      </c>
      <c r="L8" s="247">
        <v>47</v>
      </c>
    </row>
    <row r="9" spans="1:16" s="18" customFormat="1" ht="15" x14ac:dyDescent="0.2">
      <c r="A9" s="221">
        <v>4</v>
      </c>
      <c r="B9" s="24" t="s">
        <v>90</v>
      </c>
      <c r="C9" s="229">
        <v>9</v>
      </c>
      <c r="D9" s="223">
        <v>9</v>
      </c>
      <c r="E9" s="223">
        <v>8</v>
      </c>
      <c r="F9" s="233">
        <v>9</v>
      </c>
      <c r="G9" s="239">
        <v>6</v>
      </c>
      <c r="H9" s="223">
        <v>7</v>
      </c>
      <c r="I9" s="223">
        <v>6</v>
      </c>
      <c r="J9" s="240">
        <v>6</v>
      </c>
      <c r="K9" s="244">
        <f t="shared" si="0"/>
        <v>60</v>
      </c>
      <c r="L9" s="247">
        <v>47</v>
      </c>
    </row>
    <row r="10" spans="1:16" s="18" customFormat="1" ht="15" x14ac:dyDescent="0.2">
      <c r="A10" s="221">
        <v>6</v>
      </c>
      <c r="B10" s="24" t="s">
        <v>91</v>
      </c>
      <c r="C10" s="229">
        <v>10</v>
      </c>
      <c r="D10" s="223">
        <v>10</v>
      </c>
      <c r="E10" s="223">
        <v>9</v>
      </c>
      <c r="F10" s="233">
        <v>10</v>
      </c>
      <c r="G10" s="239">
        <v>4</v>
      </c>
      <c r="H10" s="223">
        <v>5</v>
      </c>
      <c r="I10" s="223">
        <v>5</v>
      </c>
      <c r="J10" s="240">
        <v>4</v>
      </c>
      <c r="K10" s="244">
        <f t="shared" si="0"/>
        <v>57</v>
      </c>
      <c r="L10" s="247">
        <v>45</v>
      </c>
    </row>
    <row r="11" spans="1:16" s="18" customFormat="1" ht="15" x14ac:dyDescent="0.2">
      <c r="A11" s="221">
        <v>7</v>
      </c>
      <c r="B11" s="24" t="s">
        <v>37</v>
      </c>
      <c r="C11" s="229">
        <v>6</v>
      </c>
      <c r="D11" s="223">
        <v>7</v>
      </c>
      <c r="E11" s="223">
        <v>7</v>
      </c>
      <c r="F11" s="233">
        <v>6</v>
      </c>
      <c r="G11" s="239">
        <v>7</v>
      </c>
      <c r="H11" s="223">
        <v>6</v>
      </c>
      <c r="I11" s="223">
        <v>8</v>
      </c>
      <c r="J11" s="240">
        <v>8</v>
      </c>
      <c r="K11" s="244">
        <f t="shared" si="0"/>
        <v>55</v>
      </c>
      <c r="L11" s="247">
        <v>44</v>
      </c>
    </row>
    <row r="12" spans="1:16" s="18" customFormat="1" ht="15" x14ac:dyDescent="0.2">
      <c r="A12" s="221">
        <v>8</v>
      </c>
      <c r="B12" s="24" t="s">
        <v>59</v>
      </c>
      <c r="C12" s="229">
        <v>5</v>
      </c>
      <c r="D12" s="223">
        <v>4</v>
      </c>
      <c r="E12" s="223">
        <v>5</v>
      </c>
      <c r="F12" s="233">
        <v>5</v>
      </c>
      <c r="G12" s="239">
        <v>8</v>
      </c>
      <c r="H12" s="223">
        <v>8</v>
      </c>
      <c r="I12" s="223">
        <v>9</v>
      </c>
      <c r="J12" s="240">
        <v>9</v>
      </c>
      <c r="K12" s="244">
        <f t="shared" si="0"/>
        <v>53</v>
      </c>
      <c r="L12" s="247">
        <v>43</v>
      </c>
    </row>
    <row r="13" spans="1:16" s="18" customFormat="1" ht="15" x14ac:dyDescent="0.2">
      <c r="A13" s="221">
        <v>9</v>
      </c>
      <c r="B13" s="24" t="s">
        <v>134</v>
      </c>
      <c r="C13" s="229">
        <v>6</v>
      </c>
      <c r="D13" s="223">
        <v>8</v>
      </c>
      <c r="E13" s="223">
        <v>8</v>
      </c>
      <c r="F13" s="233">
        <v>9</v>
      </c>
      <c r="G13" s="239">
        <v>4</v>
      </c>
      <c r="H13" s="223">
        <v>5</v>
      </c>
      <c r="I13" s="223">
        <v>5</v>
      </c>
      <c r="J13" s="240">
        <v>5</v>
      </c>
      <c r="K13" s="244">
        <f t="shared" si="0"/>
        <v>50</v>
      </c>
      <c r="L13" s="247">
        <v>42</v>
      </c>
    </row>
    <row r="14" spans="1:16" s="18" customFormat="1" ht="15" x14ac:dyDescent="0.2">
      <c r="A14" s="221">
        <v>10</v>
      </c>
      <c r="B14" s="24" t="s">
        <v>135</v>
      </c>
      <c r="C14" s="229">
        <v>3</v>
      </c>
      <c r="D14" s="223">
        <v>4</v>
      </c>
      <c r="E14" s="223">
        <v>3</v>
      </c>
      <c r="F14" s="233">
        <v>4</v>
      </c>
      <c r="G14" s="239">
        <v>9</v>
      </c>
      <c r="H14" s="223">
        <v>8</v>
      </c>
      <c r="I14" s="223">
        <v>9</v>
      </c>
      <c r="J14" s="240">
        <v>8</v>
      </c>
      <c r="K14" s="244">
        <f t="shared" si="0"/>
        <v>48</v>
      </c>
      <c r="L14" s="247">
        <v>41</v>
      </c>
    </row>
    <row r="15" spans="1:16" s="18" customFormat="1" ht="15" x14ac:dyDescent="0.2">
      <c r="A15" s="221">
        <v>10</v>
      </c>
      <c r="B15" s="24" t="s">
        <v>66</v>
      </c>
      <c r="C15" s="229">
        <v>8</v>
      </c>
      <c r="D15" s="223">
        <v>9</v>
      </c>
      <c r="E15" s="223">
        <v>8</v>
      </c>
      <c r="F15" s="233">
        <v>9</v>
      </c>
      <c r="G15" s="239">
        <v>3</v>
      </c>
      <c r="H15" s="223">
        <v>4</v>
      </c>
      <c r="I15" s="223">
        <v>3</v>
      </c>
      <c r="J15" s="240">
        <v>4</v>
      </c>
      <c r="K15" s="244">
        <f t="shared" si="0"/>
        <v>48</v>
      </c>
      <c r="L15" s="247">
        <v>41</v>
      </c>
    </row>
    <row r="16" spans="1:16" s="18" customFormat="1" ht="15" x14ac:dyDescent="0.2">
      <c r="A16" s="221">
        <v>10</v>
      </c>
      <c r="B16" s="24" t="s">
        <v>0</v>
      </c>
      <c r="C16" s="229">
        <v>8</v>
      </c>
      <c r="D16" s="223">
        <v>7</v>
      </c>
      <c r="E16" s="223">
        <v>7</v>
      </c>
      <c r="F16" s="233">
        <v>7</v>
      </c>
      <c r="G16" s="239">
        <v>4</v>
      </c>
      <c r="H16" s="223">
        <v>5</v>
      </c>
      <c r="I16" s="223">
        <v>6</v>
      </c>
      <c r="J16" s="240">
        <v>4</v>
      </c>
      <c r="K16" s="244">
        <f t="shared" si="0"/>
        <v>48</v>
      </c>
      <c r="L16" s="247">
        <v>41</v>
      </c>
      <c r="M16" s="19"/>
      <c r="N16" s="19"/>
      <c r="O16" s="19"/>
      <c r="P16" s="19"/>
    </row>
    <row r="17" spans="1:16" s="18" customFormat="1" ht="15" x14ac:dyDescent="0.2">
      <c r="A17" s="220">
        <v>13</v>
      </c>
      <c r="B17" s="24" t="s">
        <v>8</v>
      </c>
      <c r="C17" s="229">
        <v>5</v>
      </c>
      <c r="D17" s="223">
        <v>6</v>
      </c>
      <c r="E17" s="223">
        <v>5</v>
      </c>
      <c r="F17" s="233">
        <v>5</v>
      </c>
      <c r="G17" s="239">
        <v>4</v>
      </c>
      <c r="H17" s="223">
        <v>6</v>
      </c>
      <c r="I17" s="223">
        <v>6</v>
      </c>
      <c r="J17" s="240">
        <v>6</v>
      </c>
      <c r="K17" s="244">
        <f t="shared" si="0"/>
        <v>43</v>
      </c>
      <c r="L17" s="247">
        <v>38</v>
      </c>
      <c r="M17" s="19"/>
      <c r="N17" s="19"/>
      <c r="O17" s="19"/>
      <c r="P17" s="19"/>
    </row>
    <row r="18" spans="1:16" s="18" customFormat="1" ht="15" x14ac:dyDescent="0.2">
      <c r="A18" s="221">
        <v>13</v>
      </c>
      <c r="B18" s="24" t="s">
        <v>137</v>
      </c>
      <c r="C18" s="229">
        <v>8</v>
      </c>
      <c r="D18" s="223">
        <v>7</v>
      </c>
      <c r="E18" s="223">
        <v>9</v>
      </c>
      <c r="F18" s="233">
        <v>8</v>
      </c>
      <c r="G18" s="239">
        <v>3</v>
      </c>
      <c r="H18" s="223">
        <v>3</v>
      </c>
      <c r="I18" s="223">
        <v>2</v>
      </c>
      <c r="J18" s="240">
        <v>3</v>
      </c>
      <c r="K18" s="244">
        <f t="shared" si="0"/>
        <v>43</v>
      </c>
      <c r="L18" s="247">
        <v>38</v>
      </c>
      <c r="M18" s="19"/>
      <c r="N18" s="19"/>
      <c r="O18" s="19"/>
      <c r="P18" s="19"/>
    </row>
    <row r="19" spans="1:16" s="18" customFormat="1" ht="15" x14ac:dyDescent="0.2">
      <c r="A19" s="221">
        <v>15</v>
      </c>
      <c r="B19" s="24" t="s">
        <v>43</v>
      </c>
      <c r="C19" s="229">
        <v>4</v>
      </c>
      <c r="D19" s="223">
        <v>7</v>
      </c>
      <c r="E19" s="223">
        <v>6</v>
      </c>
      <c r="F19" s="233">
        <v>6</v>
      </c>
      <c r="G19" s="239">
        <v>4</v>
      </c>
      <c r="H19" s="223">
        <v>6</v>
      </c>
      <c r="I19" s="223">
        <v>5</v>
      </c>
      <c r="J19" s="240">
        <v>4</v>
      </c>
      <c r="K19" s="244">
        <f t="shared" si="0"/>
        <v>42</v>
      </c>
      <c r="L19" s="247">
        <v>36</v>
      </c>
      <c r="M19" s="19"/>
      <c r="N19" s="19"/>
      <c r="O19" s="19"/>
      <c r="P19" s="19"/>
    </row>
    <row r="20" spans="1:16" s="18" customFormat="1" ht="14.25" customHeight="1" x14ac:dyDescent="0.2">
      <c r="A20" s="221">
        <v>16</v>
      </c>
      <c r="B20" s="24" t="s">
        <v>61</v>
      </c>
      <c r="C20" s="229">
        <v>5</v>
      </c>
      <c r="D20" s="223">
        <v>6</v>
      </c>
      <c r="E20" s="223">
        <v>4</v>
      </c>
      <c r="F20" s="233">
        <v>5</v>
      </c>
      <c r="G20" s="239">
        <v>5</v>
      </c>
      <c r="H20" s="223">
        <v>5</v>
      </c>
      <c r="I20" s="223">
        <v>5</v>
      </c>
      <c r="J20" s="240">
        <v>6</v>
      </c>
      <c r="K20" s="244">
        <f t="shared" si="0"/>
        <v>41</v>
      </c>
      <c r="L20" s="247">
        <v>35</v>
      </c>
      <c r="M20" s="19"/>
      <c r="N20" s="19"/>
      <c r="O20" s="19"/>
      <c r="P20" s="19"/>
    </row>
    <row r="21" spans="1:16" s="18" customFormat="1" ht="15" x14ac:dyDescent="0.2">
      <c r="A21" s="221">
        <v>17</v>
      </c>
      <c r="B21" s="24" t="s">
        <v>71</v>
      </c>
      <c r="C21" s="229">
        <v>5</v>
      </c>
      <c r="D21" s="223">
        <v>5</v>
      </c>
      <c r="E21" s="223">
        <v>6</v>
      </c>
      <c r="F21" s="233">
        <v>6</v>
      </c>
      <c r="G21" s="239">
        <v>4</v>
      </c>
      <c r="H21" s="223">
        <v>5</v>
      </c>
      <c r="I21" s="223">
        <v>4</v>
      </c>
      <c r="J21" s="240">
        <v>3</v>
      </c>
      <c r="K21" s="244">
        <f t="shared" si="0"/>
        <v>38</v>
      </c>
      <c r="L21" s="247">
        <v>34</v>
      </c>
      <c r="M21" s="19"/>
      <c r="N21" s="19"/>
      <c r="O21" s="19"/>
      <c r="P21" s="19"/>
    </row>
    <row r="22" spans="1:16" s="18" customFormat="1" ht="15" x14ac:dyDescent="0.2">
      <c r="A22" s="221">
        <v>17</v>
      </c>
      <c r="B22" s="24" t="s">
        <v>23</v>
      </c>
      <c r="C22" s="229">
        <v>5</v>
      </c>
      <c r="D22" s="223">
        <v>7</v>
      </c>
      <c r="E22" s="223">
        <v>7</v>
      </c>
      <c r="F22" s="233">
        <v>6</v>
      </c>
      <c r="G22" s="239">
        <v>3</v>
      </c>
      <c r="H22" s="223">
        <v>3</v>
      </c>
      <c r="I22" s="223">
        <v>3</v>
      </c>
      <c r="J22" s="240">
        <v>4</v>
      </c>
      <c r="K22" s="244">
        <f t="shared" si="0"/>
        <v>38</v>
      </c>
      <c r="L22" s="247">
        <v>34</v>
      </c>
      <c r="M22" s="19"/>
      <c r="N22" s="19"/>
      <c r="O22" s="19"/>
      <c r="P22" s="19"/>
    </row>
    <row r="23" spans="1:16" s="18" customFormat="1" ht="15" x14ac:dyDescent="0.2">
      <c r="A23" s="221">
        <v>19</v>
      </c>
      <c r="B23" s="24" t="s">
        <v>39</v>
      </c>
      <c r="C23" s="229">
        <v>6</v>
      </c>
      <c r="D23" s="223">
        <v>6</v>
      </c>
      <c r="E23" s="223">
        <v>7</v>
      </c>
      <c r="F23" s="233">
        <v>7</v>
      </c>
      <c r="G23" s="239">
        <v>3</v>
      </c>
      <c r="H23" s="223">
        <v>2</v>
      </c>
      <c r="I23" s="223">
        <v>3</v>
      </c>
      <c r="J23" s="240">
        <v>3</v>
      </c>
      <c r="K23" s="244">
        <f t="shared" si="0"/>
        <v>37</v>
      </c>
      <c r="L23" s="247">
        <v>32</v>
      </c>
      <c r="M23" s="19"/>
      <c r="N23" s="19"/>
      <c r="O23" s="19"/>
      <c r="P23" s="19"/>
    </row>
    <row r="24" spans="1:16" s="18" customFormat="1" ht="15" x14ac:dyDescent="0.2">
      <c r="A24" s="221">
        <v>19</v>
      </c>
      <c r="B24" s="24" t="s">
        <v>64</v>
      </c>
      <c r="C24" s="229">
        <v>4</v>
      </c>
      <c r="D24" s="223">
        <v>6</v>
      </c>
      <c r="E24" s="223">
        <v>5</v>
      </c>
      <c r="F24" s="233">
        <v>6</v>
      </c>
      <c r="G24" s="239">
        <v>3</v>
      </c>
      <c r="H24" s="223">
        <v>5</v>
      </c>
      <c r="I24" s="223">
        <v>4</v>
      </c>
      <c r="J24" s="240">
        <v>4</v>
      </c>
      <c r="K24" s="244">
        <f t="shared" si="0"/>
        <v>37</v>
      </c>
      <c r="L24" s="247">
        <v>32</v>
      </c>
      <c r="M24" s="19"/>
      <c r="N24" s="19"/>
      <c r="O24" s="19"/>
      <c r="P24" s="19"/>
    </row>
    <row r="25" spans="1:16" s="18" customFormat="1" ht="15" x14ac:dyDescent="0.2">
      <c r="A25" s="221">
        <v>21</v>
      </c>
      <c r="B25" s="24" t="s">
        <v>58</v>
      </c>
      <c r="C25" s="229">
        <v>4</v>
      </c>
      <c r="D25" s="223">
        <v>5</v>
      </c>
      <c r="E25" s="223">
        <v>4</v>
      </c>
      <c r="F25" s="233">
        <v>5</v>
      </c>
      <c r="G25" s="239">
        <v>5</v>
      </c>
      <c r="H25" s="223">
        <v>4</v>
      </c>
      <c r="I25" s="223">
        <v>3</v>
      </c>
      <c r="J25" s="240">
        <v>4</v>
      </c>
      <c r="K25" s="244">
        <f t="shared" si="0"/>
        <v>34</v>
      </c>
      <c r="L25" s="247">
        <v>30</v>
      </c>
      <c r="M25" s="19"/>
      <c r="N25" s="19"/>
      <c r="O25" s="19"/>
      <c r="P25" s="19"/>
    </row>
    <row r="26" spans="1:16" s="18" customFormat="1" ht="15" x14ac:dyDescent="0.2">
      <c r="A26" s="221">
        <v>21</v>
      </c>
      <c r="B26" s="24" t="s">
        <v>7</v>
      </c>
      <c r="C26" s="229">
        <v>5</v>
      </c>
      <c r="D26" s="223">
        <v>4</v>
      </c>
      <c r="E26" s="223">
        <v>4</v>
      </c>
      <c r="F26" s="233">
        <v>4</v>
      </c>
      <c r="G26" s="239">
        <v>4</v>
      </c>
      <c r="H26" s="223">
        <v>4</v>
      </c>
      <c r="I26" s="223">
        <v>4</v>
      </c>
      <c r="J26" s="240">
        <v>5</v>
      </c>
      <c r="K26" s="244">
        <f t="shared" si="0"/>
        <v>34</v>
      </c>
      <c r="L26" s="247">
        <v>30</v>
      </c>
      <c r="M26" s="19"/>
      <c r="N26" s="19"/>
      <c r="O26" s="19"/>
      <c r="P26" s="19"/>
    </row>
    <row r="27" spans="1:16" s="18" customFormat="1" ht="15" x14ac:dyDescent="0.2">
      <c r="A27" s="221">
        <v>23</v>
      </c>
      <c r="B27" s="24" t="s">
        <v>138</v>
      </c>
      <c r="C27" s="229">
        <v>3</v>
      </c>
      <c r="D27" s="223">
        <v>3</v>
      </c>
      <c r="E27" s="223">
        <v>3</v>
      </c>
      <c r="F27" s="233">
        <v>3</v>
      </c>
      <c r="G27" s="239">
        <v>5</v>
      </c>
      <c r="H27" s="223">
        <v>5</v>
      </c>
      <c r="I27" s="223">
        <v>5</v>
      </c>
      <c r="J27" s="240">
        <v>5</v>
      </c>
      <c r="K27" s="244">
        <f t="shared" si="0"/>
        <v>32</v>
      </c>
      <c r="L27" s="247">
        <v>28</v>
      </c>
      <c r="M27" s="19"/>
      <c r="N27" s="19"/>
      <c r="O27" s="19"/>
      <c r="P27" s="19"/>
    </row>
    <row r="28" spans="1:16" s="18" customFormat="1" ht="15" x14ac:dyDescent="0.2">
      <c r="A28" s="221">
        <v>24</v>
      </c>
      <c r="B28" s="24" t="s">
        <v>34</v>
      </c>
      <c r="C28" s="229">
        <v>3</v>
      </c>
      <c r="D28" s="223">
        <v>4</v>
      </c>
      <c r="E28" s="223">
        <v>3</v>
      </c>
      <c r="F28" s="233">
        <v>4</v>
      </c>
      <c r="G28" s="239">
        <v>4</v>
      </c>
      <c r="H28" s="223">
        <v>4</v>
      </c>
      <c r="I28" s="223">
        <v>5</v>
      </c>
      <c r="J28" s="240">
        <v>4</v>
      </c>
      <c r="K28" s="244">
        <f t="shared" si="0"/>
        <v>31</v>
      </c>
      <c r="L28" s="247">
        <v>27</v>
      </c>
      <c r="M28" s="19"/>
      <c r="N28" s="19"/>
      <c r="O28" s="19"/>
      <c r="P28" s="19"/>
    </row>
    <row r="29" spans="1:16" s="18" customFormat="1" ht="15.75" thickBot="1" x14ac:dyDescent="0.25">
      <c r="A29" s="222">
        <v>25</v>
      </c>
      <c r="B29" s="25" t="s">
        <v>143</v>
      </c>
      <c r="C29" s="230">
        <v>4</v>
      </c>
      <c r="D29" s="224">
        <v>4</v>
      </c>
      <c r="E29" s="224">
        <v>4</v>
      </c>
      <c r="F29" s="234">
        <v>4</v>
      </c>
      <c r="G29" s="241">
        <v>2</v>
      </c>
      <c r="H29" s="224">
        <v>3</v>
      </c>
      <c r="I29" s="224">
        <v>3</v>
      </c>
      <c r="J29" s="242">
        <v>3</v>
      </c>
      <c r="K29" s="245">
        <f t="shared" si="0"/>
        <v>27</v>
      </c>
      <c r="L29" s="248">
        <v>26</v>
      </c>
      <c r="M29" s="19"/>
      <c r="N29" s="19"/>
      <c r="O29" s="19"/>
      <c r="P29" s="19"/>
    </row>
  </sheetData>
  <sortState ref="B5:K29">
    <sortCondition descending="1" ref="K5:K29"/>
  </sortState>
  <mergeCells count="6">
    <mergeCell ref="L3:L4"/>
    <mergeCell ref="C3:F3"/>
    <mergeCell ref="G3:J3"/>
    <mergeCell ref="A3:A4"/>
    <mergeCell ref="B3:B4"/>
    <mergeCell ref="K3:K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&amp;REesti Jahimeeste XXXIV kokkutulek
10.-12. august 2015
Lammasmäe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A29" sqref="A29:XFD29"/>
    </sheetView>
  </sheetViews>
  <sheetFormatPr defaultRowHeight="15" x14ac:dyDescent="0.25"/>
  <cols>
    <col min="1" max="1" width="4.7109375" style="269" customWidth="1"/>
    <col min="2" max="2" width="26.140625" style="256" customWidth="1"/>
    <col min="3" max="4" width="9.140625" style="256"/>
    <col min="5" max="5" width="9.42578125" style="256" customWidth="1"/>
    <col min="6" max="7" width="9.140625" style="256"/>
    <col min="8" max="8" width="6.7109375" style="268" customWidth="1"/>
    <col min="9" max="9" width="18.140625" style="256" customWidth="1"/>
    <col min="10" max="16384" width="9.140625" style="256"/>
  </cols>
  <sheetData>
    <row r="1" spans="1:11" x14ac:dyDescent="0.25">
      <c r="A1" s="251"/>
      <c r="B1" s="252" t="s">
        <v>145</v>
      </c>
      <c r="C1" s="253"/>
      <c r="D1" s="253"/>
      <c r="E1" s="254"/>
      <c r="F1" s="254"/>
      <c r="G1" s="254"/>
      <c r="H1" s="255"/>
    </row>
    <row r="2" spans="1:11" ht="45" x14ac:dyDescent="0.25">
      <c r="A2" s="257"/>
      <c r="B2" s="258" t="s">
        <v>29</v>
      </c>
      <c r="C2" s="258" t="s">
        <v>11</v>
      </c>
      <c r="D2" s="258" t="s">
        <v>9</v>
      </c>
      <c r="E2" s="259" t="s">
        <v>146</v>
      </c>
      <c r="F2" s="259" t="s">
        <v>147</v>
      </c>
      <c r="G2" s="260" t="s">
        <v>10</v>
      </c>
      <c r="H2" s="261" t="s">
        <v>148</v>
      </c>
      <c r="I2" s="262" t="s">
        <v>149</v>
      </c>
    </row>
    <row r="3" spans="1:11" x14ac:dyDescent="0.25">
      <c r="A3" s="263">
        <v>1</v>
      </c>
      <c r="B3" s="264" t="s">
        <v>150</v>
      </c>
      <c r="C3" s="265">
        <f t="shared" ref="C3:C28" si="0">IF(D3="","",RANK(D3,$D$3:$D$30))</f>
        <v>1</v>
      </c>
      <c r="D3" s="265">
        <f t="shared" ref="D3:D28" si="1">SUM(E3:AD3)</f>
        <v>14</v>
      </c>
      <c r="E3" s="266">
        <v>0</v>
      </c>
      <c r="F3" s="266">
        <v>2</v>
      </c>
      <c r="G3" s="267">
        <v>6</v>
      </c>
      <c r="H3" s="268">
        <v>6</v>
      </c>
    </row>
    <row r="4" spans="1:11" x14ac:dyDescent="0.25">
      <c r="A4" s="263">
        <v>2</v>
      </c>
      <c r="B4" s="264" t="s">
        <v>125</v>
      </c>
      <c r="C4" s="265">
        <f t="shared" si="0"/>
        <v>2</v>
      </c>
      <c r="D4" s="265">
        <f t="shared" si="1"/>
        <v>12</v>
      </c>
      <c r="E4" s="266">
        <v>0</v>
      </c>
      <c r="F4" s="266">
        <v>2</v>
      </c>
      <c r="G4" s="267">
        <v>6</v>
      </c>
      <c r="H4" s="268">
        <v>4</v>
      </c>
      <c r="I4" s="256" t="s">
        <v>151</v>
      </c>
    </row>
    <row r="5" spans="1:11" x14ac:dyDescent="0.25">
      <c r="A5" s="263">
        <v>3</v>
      </c>
      <c r="B5" s="264" t="s">
        <v>122</v>
      </c>
      <c r="C5" s="265">
        <f t="shared" si="0"/>
        <v>3</v>
      </c>
      <c r="D5" s="265">
        <f t="shared" si="1"/>
        <v>11</v>
      </c>
      <c r="E5" s="266">
        <v>0</v>
      </c>
      <c r="F5" s="266">
        <v>2</v>
      </c>
      <c r="G5" s="267">
        <v>6</v>
      </c>
      <c r="H5" s="268">
        <v>3</v>
      </c>
      <c r="I5" s="256" t="s">
        <v>152</v>
      </c>
    </row>
    <row r="6" spans="1:11" x14ac:dyDescent="0.25">
      <c r="A6" s="263">
        <v>4</v>
      </c>
      <c r="B6" s="264" t="s">
        <v>115</v>
      </c>
      <c r="C6" s="265">
        <f t="shared" si="0"/>
        <v>4</v>
      </c>
      <c r="D6" s="265">
        <f t="shared" si="1"/>
        <v>10</v>
      </c>
      <c r="E6" s="266">
        <v>0</v>
      </c>
      <c r="F6" s="266">
        <v>2</v>
      </c>
      <c r="G6" s="267">
        <v>6</v>
      </c>
      <c r="H6" s="268">
        <v>2</v>
      </c>
    </row>
    <row r="7" spans="1:11" x14ac:dyDescent="0.25">
      <c r="A7" s="263">
        <v>5</v>
      </c>
      <c r="B7" s="264" t="s">
        <v>153</v>
      </c>
      <c r="C7" s="265">
        <f t="shared" si="0"/>
        <v>5</v>
      </c>
      <c r="D7" s="265">
        <f t="shared" si="1"/>
        <v>9</v>
      </c>
      <c r="E7" s="266">
        <v>0</v>
      </c>
      <c r="F7" s="266">
        <v>2</v>
      </c>
      <c r="G7" s="267">
        <v>6</v>
      </c>
      <c r="H7" s="268">
        <v>1</v>
      </c>
    </row>
    <row r="8" spans="1:11" x14ac:dyDescent="0.25">
      <c r="A8" s="263">
        <v>6</v>
      </c>
      <c r="B8" s="264" t="s">
        <v>126</v>
      </c>
      <c r="C8" s="265">
        <f t="shared" si="0"/>
        <v>6</v>
      </c>
      <c r="D8" s="265">
        <f t="shared" si="1"/>
        <v>5</v>
      </c>
      <c r="E8" s="266">
        <v>0</v>
      </c>
      <c r="F8" s="266">
        <v>2</v>
      </c>
      <c r="G8" s="267">
        <v>3</v>
      </c>
    </row>
    <row r="9" spans="1:11" x14ac:dyDescent="0.25">
      <c r="A9" s="263">
        <v>7</v>
      </c>
      <c r="B9" s="264" t="s">
        <v>129</v>
      </c>
      <c r="C9" s="265">
        <f t="shared" si="0"/>
        <v>7</v>
      </c>
      <c r="D9" s="265">
        <f t="shared" si="1"/>
        <v>4</v>
      </c>
      <c r="E9" s="266">
        <v>1</v>
      </c>
      <c r="F9" s="266">
        <v>0</v>
      </c>
      <c r="G9" s="267">
        <v>3</v>
      </c>
    </row>
    <row r="10" spans="1:11" x14ac:dyDescent="0.25">
      <c r="A10" s="263">
        <v>8</v>
      </c>
      <c r="B10" s="264" t="s">
        <v>154</v>
      </c>
      <c r="C10" s="265">
        <f t="shared" si="0"/>
        <v>8</v>
      </c>
      <c r="D10" s="265">
        <f t="shared" si="1"/>
        <v>3</v>
      </c>
      <c r="E10" s="266">
        <v>0</v>
      </c>
      <c r="F10" s="266">
        <v>0</v>
      </c>
      <c r="G10" s="267">
        <v>3</v>
      </c>
    </row>
    <row r="11" spans="1:11" x14ac:dyDescent="0.25">
      <c r="A11" s="263">
        <v>9</v>
      </c>
      <c r="B11" s="264" t="s">
        <v>104</v>
      </c>
      <c r="C11" s="265">
        <f t="shared" si="0"/>
        <v>8</v>
      </c>
      <c r="D11" s="265">
        <f t="shared" si="1"/>
        <v>3</v>
      </c>
      <c r="E11" s="266">
        <v>0</v>
      </c>
      <c r="F11" s="266">
        <v>0</v>
      </c>
      <c r="G11" s="267">
        <v>3</v>
      </c>
    </row>
    <row r="12" spans="1:11" x14ac:dyDescent="0.25">
      <c r="A12" s="263">
        <v>10</v>
      </c>
      <c r="B12" s="264" t="s">
        <v>109</v>
      </c>
      <c r="C12" s="265">
        <f t="shared" si="0"/>
        <v>8</v>
      </c>
      <c r="D12" s="265">
        <f t="shared" si="1"/>
        <v>3</v>
      </c>
      <c r="E12" s="266">
        <v>0</v>
      </c>
      <c r="F12" s="266">
        <v>2</v>
      </c>
      <c r="G12" s="267">
        <v>1</v>
      </c>
    </row>
    <row r="13" spans="1:11" x14ac:dyDescent="0.25">
      <c r="A13" s="263">
        <v>11</v>
      </c>
      <c r="B13" s="264" t="s">
        <v>113</v>
      </c>
      <c r="C13" s="265">
        <f t="shared" si="0"/>
        <v>8</v>
      </c>
      <c r="D13" s="265">
        <f t="shared" si="1"/>
        <v>3</v>
      </c>
      <c r="E13" s="266">
        <v>0</v>
      </c>
      <c r="F13" s="266">
        <v>0</v>
      </c>
      <c r="G13" s="267">
        <v>3</v>
      </c>
    </row>
    <row r="14" spans="1:11" x14ac:dyDescent="0.25">
      <c r="A14" s="263">
        <v>12</v>
      </c>
      <c r="B14" s="264" t="s">
        <v>155</v>
      </c>
      <c r="C14" s="265">
        <f t="shared" si="0"/>
        <v>8</v>
      </c>
      <c r="D14" s="265">
        <f t="shared" si="1"/>
        <v>3</v>
      </c>
      <c r="E14" s="266">
        <v>0</v>
      </c>
      <c r="F14" s="266">
        <v>2</v>
      </c>
      <c r="G14" s="267">
        <v>1</v>
      </c>
    </row>
    <row r="15" spans="1:11" x14ac:dyDescent="0.25">
      <c r="A15" s="263">
        <v>13</v>
      </c>
      <c r="B15" s="264" t="s">
        <v>123</v>
      </c>
      <c r="C15" s="265">
        <f t="shared" si="0"/>
        <v>8</v>
      </c>
      <c r="D15" s="265">
        <f t="shared" si="1"/>
        <v>3</v>
      </c>
      <c r="E15" s="266">
        <v>1</v>
      </c>
      <c r="F15" s="266">
        <v>0</v>
      </c>
      <c r="G15" s="267">
        <v>2</v>
      </c>
      <c r="K15" s="256" t="s">
        <v>156</v>
      </c>
    </row>
    <row r="16" spans="1:11" x14ac:dyDescent="0.25">
      <c r="A16" s="263">
        <v>14</v>
      </c>
      <c r="B16" s="264" t="s">
        <v>157</v>
      </c>
      <c r="C16" s="265">
        <f t="shared" si="0"/>
        <v>8</v>
      </c>
      <c r="D16" s="265">
        <f t="shared" si="1"/>
        <v>3</v>
      </c>
      <c r="E16" s="266">
        <v>0</v>
      </c>
      <c r="F16" s="266">
        <v>2</v>
      </c>
      <c r="G16" s="267">
        <v>1</v>
      </c>
    </row>
    <row r="17" spans="1:8" x14ac:dyDescent="0.25">
      <c r="A17" s="263">
        <v>15</v>
      </c>
      <c r="B17" s="264" t="s">
        <v>127</v>
      </c>
      <c r="C17" s="265">
        <f t="shared" si="0"/>
        <v>8</v>
      </c>
      <c r="D17" s="265">
        <f t="shared" si="1"/>
        <v>3</v>
      </c>
      <c r="E17" s="266">
        <v>0</v>
      </c>
      <c r="F17" s="266">
        <v>2</v>
      </c>
      <c r="G17" s="267">
        <v>1</v>
      </c>
    </row>
    <row r="18" spans="1:8" x14ac:dyDescent="0.25">
      <c r="A18" s="263">
        <v>16</v>
      </c>
      <c r="B18" s="264" t="s">
        <v>108</v>
      </c>
      <c r="C18" s="265">
        <f t="shared" si="0"/>
        <v>16</v>
      </c>
      <c r="D18" s="265">
        <f t="shared" si="1"/>
        <v>2</v>
      </c>
      <c r="E18" s="266">
        <v>0</v>
      </c>
      <c r="F18" s="266">
        <v>2</v>
      </c>
      <c r="G18" s="267">
        <v>0</v>
      </c>
    </row>
    <row r="19" spans="1:8" x14ac:dyDescent="0.25">
      <c r="A19" s="263">
        <v>17</v>
      </c>
      <c r="B19" s="264" t="s">
        <v>114</v>
      </c>
      <c r="C19" s="265">
        <f t="shared" si="0"/>
        <v>16</v>
      </c>
      <c r="D19" s="265">
        <f t="shared" si="1"/>
        <v>2</v>
      </c>
      <c r="E19" s="266">
        <v>0</v>
      </c>
      <c r="F19" s="266">
        <v>2</v>
      </c>
      <c r="G19" s="267">
        <v>0</v>
      </c>
    </row>
    <row r="20" spans="1:8" x14ac:dyDescent="0.25">
      <c r="A20" s="263">
        <v>18</v>
      </c>
      <c r="B20" s="264" t="s">
        <v>118</v>
      </c>
      <c r="C20" s="265">
        <f t="shared" si="0"/>
        <v>16</v>
      </c>
      <c r="D20" s="265">
        <f t="shared" si="1"/>
        <v>2</v>
      </c>
      <c r="E20" s="266">
        <v>1</v>
      </c>
      <c r="F20" s="266">
        <v>0</v>
      </c>
      <c r="G20" s="267">
        <v>1</v>
      </c>
    </row>
    <row r="21" spans="1:8" x14ac:dyDescent="0.25">
      <c r="A21" s="263">
        <v>19</v>
      </c>
      <c r="B21" s="264" t="s">
        <v>120</v>
      </c>
      <c r="C21" s="265">
        <f t="shared" si="0"/>
        <v>16</v>
      </c>
      <c r="D21" s="265">
        <f t="shared" si="1"/>
        <v>2</v>
      </c>
      <c r="E21" s="266">
        <v>0</v>
      </c>
      <c r="F21" s="266">
        <v>1</v>
      </c>
      <c r="G21" s="267">
        <v>1</v>
      </c>
    </row>
    <row r="22" spans="1:8" x14ac:dyDescent="0.25">
      <c r="A22" s="263">
        <v>20</v>
      </c>
      <c r="B22" s="264" t="s">
        <v>121</v>
      </c>
      <c r="C22" s="265">
        <f t="shared" si="0"/>
        <v>16</v>
      </c>
      <c r="D22" s="265">
        <f t="shared" si="1"/>
        <v>2</v>
      </c>
      <c r="E22" s="266">
        <v>1</v>
      </c>
      <c r="F22" s="266">
        <v>0</v>
      </c>
      <c r="G22" s="267">
        <v>1</v>
      </c>
    </row>
    <row r="23" spans="1:8" x14ac:dyDescent="0.25">
      <c r="A23" s="263">
        <v>21</v>
      </c>
      <c r="B23" s="264" t="s">
        <v>124</v>
      </c>
      <c r="C23" s="265">
        <f t="shared" si="0"/>
        <v>16</v>
      </c>
      <c r="D23" s="265">
        <f t="shared" si="1"/>
        <v>2</v>
      </c>
      <c r="E23" s="266">
        <v>0</v>
      </c>
      <c r="F23" s="266">
        <v>2</v>
      </c>
      <c r="G23" s="267">
        <v>0</v>
      </c>
    </row>
    <row r="24" spans="1:8" x14ac:dyDescent="0.25">
      <c r="A24" s="263">
        <v>22</v>
      </c>
      <c r="B24" s="264" t="s">
        <v>128</v>
      </c>
      <c r="C24" s="265">
        <f t="shared" si="0"/>
        <v>16</v>
      </c>
      <c r="D24" s="265">
        <f t="shared" si="1"/>
        <v>2</v>
      </c>
      <c r="E24" s="266">
        <v>0</v>
      </c>
      <c r="F24" s="266">
        <v>2</v>
      </c>
      <c r="G24" s="267">
        <v>0</v>
      </c>
    </row>
    <row r="25" spans="1:8" x14ac:dyDescent="0.25">
      <c r="A25" s="263">
        <v>23</v>
      </c>
      <c r="B25" s="264" t="s">
        <v>105</v>
      </c>
      <c r="C25" s="265">
        <f t="shared" si="0"/>
        <v>23</v>
      </c>
      <c r="D25" s="265">
        <f t="shared" si="1"/>
        <v>1</v>
      </c>
      <c r="E25" s="266">
        <v>0</v>
      </c>
      <c r="F25" s="266">
        <v>0</v>
      </c>
      <c r="G25" s="267">
        <v>1</v>
      </c>
    </row>
    <row r="26" spans="1:8" x14ac:dyDescent="0.25">
      <c r="A26" s="263">
        <v>24</v>
      </c>
      <c r="B26" s="264" t="s">
        <v>116</v>
      </c>
      <c r="C26" s="265">
        <f t="shared" si="0"/>
        <v>23</v>
      </c>
      <c r="D26" s="265">
        <f t="shared" si="1"/>
        <v>1</v>
      </c>
      <c r="E26" s="266">
        <v>0</v>
      </c>
      <c r="F26" s="266">
        <v>0</v>
      </c>
      <c r="G26" s="267">
        <v>1</v>
      </c>
    </row>
    <row r="27" spans="1:8" x14ac:dyDescent="0.25">
      <c r="A27" s="263">
        <v>25</v>
      </c>
      <c r="B27" s="264" t="s">
        <v>130</v>
      </c>
      <c r="C27" s="265">
        <f t="shared" si="0"/>
        <v>23</v>
      </c>
      <c r="D27" s="265">
        <f t="shared" si="1"/>
        <v>1</v>
      </c>
      <c r="E27" s="266">
        <v>0</v>
      </c>
      <c r="F27" s="266">
        <v>0</v>
      </c>
      <c r="G27" s="267">
        <v>1</v>
      </c>
    </row>
    <row r="28" spans="1:8" x14ac:dyDescent="0.25">
      <c r="A28" s="263">
        <v>27</v>
      </c>
      <c r="B28" s="264" t="s">
        <v>107</v>
      </c>
      <c r="C28" s="265">
        <f t="shared" si="0"/>
        <v>26</v>
      </c>
      <c r="D28" s="265">
        <f t="shared" si="1"/>
        <v>0</v>
      </c>
      <c r="E28" s="266">
        <v>0</v>
      </c>
      <c r="F28" s="266">
        <v>0</v>
      </c>
      <c r="G28" s="267">
        <v>0</v>
      </c>
    </row>
    <row r="29" spans="1:8" x14ac:dyDescent="0.25">
      <c r="H29" s="256"/>
    </row>
    <row r="30" spans="1:8" x14ac:dyDescent="0.25">
      <c r="H30" s="256"/>
    </row>
    <row r="31" spans="1:8" x14ac:dyDescent="0.25">
      <c r="H31" s="256"/>
    </row>
    <row r="32" spans="1:8" x14ac:dyDescent="0.25">
      <c r="H32" s="256"/>
    </row>
    <row r="33" spans="8:8" x14ac:dyDescent="0.25">
      <c r="H33" s="256"/>
    </row>
    <row r="34" spans="8:8" x14ac:dyDescent="0.25">
      <c r="H34" s="256"/>
    </row>
    <row r="35" spans="8:8" x14ac:dyDescent="0.25">
      <c r="H35" s="256"/>
    </row>
    <row r="36" spans="8:8" x14ac:dyDescent="0.25">
      <c r="H36" s="256"/>
    </row>
    <row r="37" spans="8:8" x14ac:dyDescent="0.25">
      <c r="H37" s="256"/>
    </row>
    <row r="38" spans="8:8" x14ac:dyDescent="0.25">
      <c r="H38" s="256"/>
    </row>
    <row r="39" spans="8:8" x14ac:dyDescent="0.25">
      <c r="H39" s="256"/>
    </row>
    <row r="40" spans="8:8" x14ac:dyDescent="0.25">
      <c r="H40" s="256"/>
    </row>
    <row r="41" spans="8:8" x14ac:dyDescent="0.25">
      <c r="H41" s="256"/>
    </row>
    <row r="42" spans="8:8" x14ac:dyDescent="0.25">
      <c r="H42" s="256"/>
    </row>
    <row r="43" spans="8:8" x14ac:dyDescent="0.25">
      <c r="H43" s="256"/>
    </row>
    <row r="44" spans="8:8" x14ac:dyDescent="0.25">
      <c r="H44" s="256"/>
    </row>
    <row r="45" spans="8:8" x14ac:dyDescent="0.25">
      <c r="H45" s="256"/>
    </row>
    <row r="46" spans="8:8" x14ac:dyDescent="0.25">
      <c r="H46" s="256"/>
    </row>
    <row r="47" spans="8:8" x14ac:dyDescent="0.25">
      <c r="H47" s="256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73" zoomScaleNormal="73" workbookViewId="0">
      <selection activeCell="A40" sqref="A40:XFD60"/>
    </sheetView>
  </sheetViews>
  <sheetFormatPr defaultColWidth="11.5703125" defaultRowHeight="12.75" x14ac:dyDescent="0.2"/>
  <cols>
    <col min="1" max="1" width="5.5703125" style="271" customWidth="1"/>
    <col min="2" max="2" width="15.85546875" style="270" customWidth="1"/>
    <col min="3" max="3" width="8.5703125" style="271" customWidth="1"/>
    <col min="4" max="4" width="6" style="271" customWidth="1"/>
    <col min="5" max="5" width="5.85546875" style="271" customWidth="1"/>
    <col min="6" max="6" width="6" style="271" customWidth="1"/>
    <col min="7" max="7" width="5.42578125" style="271" customWidth="1"/>
    <col min="8" max="8" width="6.28515625" style="271" customWidth="1"/>
    <col min="9" max="9" width="6" style="271" customWidth="1"/>
    <col min="10" max="10" width="5.42578125" style="271" customWidth="1"/>
    <col min="11" max="11" width="6.28515625" style="271" customWidth="1"/>
    <col min="12" max="12" width="6" style="271" customWidth="1"/>
    <col min="13" max="13" width="5.42578125" style="271" customWidth="1"/>
    <col min="14" max="14" width="6.28515625" style="271" customWidth="1"/>
    <col min="15" max="15" width="6" style="271" customWidth="1"/>
    <col min="16" max="16" width="5.42578125" style="271" customWidth="1"/>
    <col min="17" max="17" width="6.28515625" style="271" customWidth="1"/>
    <col min="18" max="18" width="6" style="271" customWidth="1"/>
    <col min="19" max="19" width="5.42578125" style="271" customWidth="1"/>
    <col min="20" max="256" width="11.5703125" style="270"/>
    <col min="257" max="257" width="5.5703125" style="270" customWidth="1"/>
    <col min="258" max="258" width="15.85546875" style="270" customWidth="1"/>
    <col min="259" max="259" width="8.5703125" style="270" customWidth="1"/>
    <col min="260" max="260" width="6" style="270" customWidth="1"/>
    <col min="261" max="261" width="5.85546875" style="270" customWidth="1"/>
    <col min="262" max="262" width="6" style="270" customWidth="1"/>
    <col min="263" max="263" width="5.42578125" style="270" customWidth="1"/>
    <col min="264" max="264" width="6.28515625" style="270" customWidth="1"/>
    <col min="265" max="265" width="6" style="270" customWidth="1"/>
    <col min="266" max="266" width="5.42578125" style="270" customWidth="1"/>
    <col min="267" max="267" width="6.28515625" style="270" customWidth="1"/>
    <col min="268" max="268" width="6" style="270" customWidth="1"/>
    <col min="269" max="269" width="5.42578125" style="270" customWidth="1"/>
    <col min="270" max="270" width="6.28515625" style="270" customWidth="1"/>
    <col min="271" max="271" width="6" style="270" customWidth="1"/>
    <col min="272" max="272" width="5.42578125" style="270" customWidth="1"/>
    <col min="273" max="273" width="6.28515625" style="270" customWidth="1"/>
    <col min="274" max="274" width="6" style="270" customWidth="1"/>
    <col min="275" max="275" width="5.42578125" style="270" customWidth="1"/>
    <col min="276" max="512" width="11.5703125" style="270"/>
    <col min="513" max="513" width="5.5703125" style="270" customWidth="1"/>
    <col min="514" max="514" width="15.85546875" style="270" customWidth="1"/>
    <col min="515" max="515" width="8.5703125" style="270" customWidth="1"/>
    <col min="516" max="516" width="6" style="270" customWidth="1"/>
    <col min="517" max="517" width="5.85546875" style="270" customWidth="1"/>
    <col min="518" max="518" width="6" style="270" customWidth="1"/>
    <col min="519" max="519" width="5.42578125" style="270" customWidth="1"/>
    <col min="520" max="520" width="6.28515625" style="270" customWidth="1"/>
    <col min="521" max="521" width="6" style="270" customWidth="1"/>
    <col min="522" max="522" width="5.42578125" style="270" customWidth="1"/>
    <col min="523" max="523" width="6.28515625" style="270" customWidth="1"/>
    <col min="524" max="524" width="6" style="270" customWidth="1"/>
    <col min="525" max="525" width="5.42578125" style="270" customWidth="1"/>
    <col min="526" max="526" width="6.28515625" style="270" customWidth="1"/>
    <col min="527" max="527" width="6" style="270" customWidth="1"/>
    <col min="528" max="528" width="5.42578125" style="270" customWidth="1"/>
    <col min="529" max="529" width="6.28515625" style="270" customWidth="1"/>
    <col min="530" max="530" width="6" style="270" customWidth="1"/>
    <col min="531" max="531" width="5.42578125" style="270" customWidth="1"/>
    <col min="532" max="768" width="11.5703125" style="270"/>
    <col min="769" max="769" width="5.5703125" style="270" customWidth="1"/>
    <col min="770" max="770" width="15.85546875" style="270" customWidth="1"/>
    <col min="771" max="771" width="8.5703125" style="270" customWidth="1"/>
    <col min="772" max="772" width="6" style="270" customWidth="1"/>
    <col min="773" max="773" width="5.85546875" style="270" customWidth="1"/>
    <col min="774" max="774" width="6" style="270" customWidth="1"/>
    <col min="775" max="775" width="5.42578125" style="270" customWidth="1"/>
    <col min="776" max="776" width="6.28515625" style="270" customWidth="1"/>
    <col min="777" max="777" width="6" style="270" customWidth="1"/>
    <col min="778" max="778" width="5.42578125" style="270" customWidth="1"/>
    <col min="779" max="779" width="6.28515625" style="270" customWidth="1"/>
    <col min="780" max="780" width="6" style="270" customWidth="1"/>
    <col min="781" max="781" width="5.42578125" style="270" customWidth="1"/>
    <col min="782" max="782" width="6.28515625" style="270" customWidth="1"/>
    <col min="783" max="783" width="6" style="270" customWidth="1"/>
    <col min="784" max="784" width="5.42578125" style="270" customWidth="1"/>
    <col min="785" max="785" width="6.28515625" style="270" customWidth="1"/>
    <col min="786" max="786" width="6" style="270" customWidth="1"/>
    <col min="787" max="787" width="5.42578125" style="270" customWidth="1"/>
    <col min="788" max="1024" width="11.5703125" style="270"/>
    <col min="1025" max="1025" width="5.5703125" style="270" customWidth="1"/>
    <col min="1026" max="1026" width="15.85546875" style="270" customWidth="1"/>
    <col min="1027" max="1027" width="8.5703125" style="270" customWidth="1"/>
    <col min="1028" max="1028" width="6" style="270" customWidth="1"/>
    <col min="1029" max="1029" width="5.85546875" style="270" customWidth="1"/>
    <col min="1030" max="1030" width="6" style="270" customWidth="1"/>
    <col min="1031" max="1031" width="5.42578125" style="270" customWidth="1"/>
    <col min="1032" max="1032" width="6.28515625" style="270" customWidth="1"/>
    <col min="1033" max="1033" width="6" style="270" customWidth="1"/>
    <col min="1034" max="1034" width="5.42578125" style="270" customWidth="1"/>
    <col min="1035" max="1035" width="6.28515625" style="270" customWidth="1"/>
    <col min="1036" max="1036" width="6" style="270" customWidth="1"/>
    <col min="1037" max="1037" width="5.42578125" style="270" customWidth="1"/>
    <col min="1038" max="1038" width="6.28515625" style="270" customWidth="1"/>
    <col min="1039" max="1039" width="6" style="270" customWidth="1"/>
    <col min="1040" max="1040" width="5.42578125" style="270" customWidth="1"/>
    <col min="1041" max="1041" width="6.28515625" style="270" customWidth="1"/>
    <col min="1042" max="1042" width="6" style="270" customWidth="1"/>
    <col min="1043" max="1043" width="5.42578125" style="270" customWidth="1"/>
    <col min="1044" max="1280" width="11.5703125" style="270"/>
    <col min="1281" max="1281" width="5.5703125" style="270" customWidth="1"/>
    <col min="1282" max="1282" width="15.85546875" style="270" customWidth="1"/>
    <col min="1283" max="1283" width="8.5703125" style="270" customWidth="1"/>
    <col min="1284" max="1284" width="6" style="270" customWidth="1"/>
    <col min="1285" max="1285" width="5.85546875" style="270" customWidth="1"/>
    <col min="1286" max="1286" width="6" style="270" customWidth="1"/>
    <col min="1287" max="1287" width="5.42578125" style="270" customWidth="1"/>
    <col min="1288" max="1288" width="6.28515625" style="270" customWidth="1"/>
    <col min="1289" max="1289" width="6" style="270" customWidth="1"/>
    <col min="1290" max="1290" width="5.42578125" style="270" customWidth="1"/>
    <col min="1291" max="1291" width="6.28515625" style="270" customWidth="1"/>
    <col min="1292" max="1292" width="6" style="270" customWidth="1"/>
    <col min="1293" max="1293" width="5.42578125" style="270" customWidth="1"/>
    <col min="1294" max="1294" width="6.28515625" style="270" customWidth="1"/>
    <col min="1295" max="1295" width="6" style="270" customWidth="1"/>
    <col min="1296" max="1296" width="5.42578125" style="270" customWidth="1"/>
    <col min="1297" max="1297" width="6.28515625" style="270" customWidth="1"/>
    <col min="1298" max="1298" width="6" style="270" customWidth="1"/>
    <col min="1299" max="1299" width="5.42578125" style="270" customWidth="1"/>
    <col min="1300" max="1536" width="11.5703125" style="270"/>
    <col min="1537" max="1537" width="5.5703125" style="270" customWidth="1"/>
    <col min="1538" max="1538" width="15.85546875" style="270" customWidth="1"/>
    <col min="1539" max="1539" width="8.5703125" style="270" customWidth="1"/>
    <col min="1540" max="1540" width="6" style="270" customWidth="1"/>
    <col min="1541" max="1541" width="5.85546875" style="270" customWidth="1"/>
    <col min="1542" max="1542" width="6" style="270" customWidth="1"/>
    <col min="1543" max="1543" width="5.42578125" style="270" customWidth="1"/>
    <col min="1544" max="1544" width="6.28515625" style="270" customWidth="1"/>
    <col min="1545" max="1545" width="6" style="270" customWidth="1"/>
    <col min="1546" max="1546" width="5.42578125" style="270" customWidth="1"/>
    <col min="1547" max="1547" width="6.28515625" style="270" customWidth="1"/>
    <col min="1548" max="1548" width="6" style="270" customWidth="1"/>
    <col min="1549" max="1549" width="5.42578125" style="270" customWidth="1"/>
    <col min="1550" max="1550" width="6.28515625" style="270" customWidth="1"/>
    <col min="1551" max="1551" width="6" style="270" customWidth="1"/>
    <col min="1552" max="1552" width="5.42578125" style="270" customWidth="1"/>
    <col min="1553" max="1553" width="6.28515625" style="270" customWidth="1"/>
    <col min="1554" max="1554" width="6" style="270" customWidth="1"/>
    <col min="1555" max="1555" width="5.42578125" style="270" customWidth="1"/>
    <col min="1556" max="1792" width="11.5703125" style="270"/>
    <col min="1793" max="1793" width="5.5703125" style="270" customWidth="1"/>
    <col min="1794" max="1794" width="15.85546875" style="270" customWidth="1"/>
    <col min="1795" max="1795" width="8.5703125" style="270" customWidth="1"/>
    <col min="1796" max="1796" width="6" style="270" customWidth="1"/>
    <col min="1797" max="1797" width="5.85546875" style="270" customWidth="1"/>
    <col min="1798" max="1798" width="6" style="270" customWidth="1"/>
    <col min="1799" max="1799" width="5.42578125" style="270" customWidth="1"/>
    <col min="1800" max="1800" width="6.28515625" style="270" customWidth="1"/>
    <col min="1801" max="1801" width="6" style="270" customWidth="1"/>
    <col min="1802" max="1802" width="5.42578125" style="270" customWidth="1"/>
    <col min="1803" max="1803" width="6.28515625" style="270" customWidth="1"/>
    <col min="1804" max="1804" width="6" style="270" customWidth="1"/>
    <col min="1805" max="1805" width="5.42578125" style="270" customWidth="1"/>
    <col min="1806" max="1806" width="6.28515625" style="270" customWidth="1"/>
    <col min="1807" max="1807" width="6" style="270" customWidth="1"/>
    <col min="1808" max="1808" width="5.42578125" style="270" customWidth="1"/>
    <col min="1809" max="1809" width="6.28515625" style="270" customWidth="1"/>
    <col min="1810" max="1810" width="6" style="270" customWidth="1"/>
    <col min="1811" max="1811" width="5.42578125" style="270" customWidth="1"/>
    <col min="1812" max="2048" width="11.5703125" style="270"/>
    <col min="2049" max="2049" width="5.5703125" style="270" customWidth="1"/>
    <col min="2050" max="2050" width="15.85546875" style="270" customWidth="1"/>
    <col min="2051" max="2051" width="8.5703125" style="270" customWidth="1"/>
    <col min="2052" max="2052" width="6" style="270" customWidth="1"/>
    <col min="2053" max="2053" width="5.85546875" style="270" customWidth="1"/>
    <col min="2054" max="2054" width="6" style="270" customWidth="1"/>
    <col min="2055" max="2055" width="5.42578125" style="270" customWidth="1"/>
    <col min="2056" max="2056" width="6.28515625" style="270" customWidth="1"/>
    <col min="2057" max="2057" width="6" style="270" customWidth="1"/>
    <col min="2058" max="2058" width="5.42578125" style="270" customWidth="1"/>
    <col min="2059" max="2059" width="6.28515625" style="270" customWidth="1"/>
    <col min="2060" max="2060" width="6" style="270" customWidth="1"/>
    <col min="2061" max="2061" width="5.42578125" style="270" customWidth="1"/>
    <col min="2062" max="2062" width="6.28515625" style="270" customWidth="1"/>
    <col min="2063" max="2063" width="6" style="270" customWidth="1"/>
    <col min="2064" max="2064" width="5.42578125" style="270" customWidth="1"/>
    <col min="2065" max="2065" width="6.28515625" style="270" customWidth="1"/>
    <col min="2066" max="2066" width="6" style="270" customWidth="1"/>
    <col min="2067" max="2067" width="5.42578125" style="270" customWidth="1"/>
    <col min="2068" max="2304" width="11.5703125" style="270"/>
    <col min="2305" max="2305" width="5.5703125" style="270" customWidth="1"/>
    <col min="2306" max="2306" width="15.85546875" style="270" customWidth="1"/>
    <col min="2307" max="2307" width="8.5703125" style="270" customWidth="1"/>
    <col min="2308" max="2308" width="6" style="270" customWidth="1"/>
    <col min="2309" max="2309" width="5.85546875" style="270" customWidth="1"/>
    <col min="2310" max="2310" width="6" style="270" customWidth="1"/>
    <col min="2311" max="2311" width="5.42578125" style="270" customWidth="1"/>
    <col min="2312" max="2312" width="6.28515625" style="270" customWidth="1"/>
    <col min="2313" max="2313" width="6" style="270" customWidth="1"/>
    <col min="2314" max="2314" width="5.42578125" style="270" customWidth="1"/>
    <col min="2315" max="2315" width="6.28515625" style="270" customWidth="1"/>
    <col min="2316" max="2316" width="6" style="270" customWidth="1"/>
    <col min="2317" max="2317" width="5.42578125" style="270" customWidth="1"/>
    <col min="2318" max="2318" width="6.28515625" style="270" customWidth="1"/>
    <col min="2319" max="2319" width="6" style="270" customWidth="1"/>
    <col min="2320" max="2320" width="5.42578125" style="270" customWidth="1"/>
    <col min="2321" max="2321" width="6.28515625" style="270" customWidth="1"/>
    <col min="2322" max="2322" width="6" style="270" customWidth="1"/>
    <col min="2323" max="2323" width="5.42578125" style="270" customWidth="1"/>
    <col min="2324" max="2560" width="11.5703125" style="270"/>
    <col min="2561" max="2561" width="5.5703125" style="270" customWidth="1"/>
    <col min="2562" max="2562" width="15.85546875" style="270" customWidth="1"/>
    <col min="2563" max="2563" width="8.5703125" style="270" customWidth="1"/>
    <col min="2564" max="2564" width="6" style="270" customWidth="1"/>
    <col min="2565" max="2565" width="5.85546875" style="270" customWidth="1"/>
    <col min="2566" max="2566" width="6" style="270" customWidth="1"/>
    <col min="2567" max="2567" width="5.42578125" style="270" customWidth="1"/>
    <col min="2568" max="2568" width="6.28515625" style="270" customWidth="1"/>
    <col min="2569" max="2569" width="6" style="270" customWidth="1"/>
    <col min="2570" max="2570" width="5.42578125" style="270" customWidth="1"/>
    <col min="2571" max="2571" width="6.28515625" style="270" customWidth="1"/>
    <col min="2572" max="2572" width="6" style="270" customWidth="1"/>
    <col min="2573" max="2573" width="5.42578125" style="270" customWidth="1"/>
    <col min="2574" max="2574" width="6.28515625" style="270" customWidth="1"/>
    <col min="2575" max="2575" width="6" style="270" customWidth="1"/>
    <col min="2576" max="2576" width="5.42578125" style="270" customWidth="1"/>
    <col min="2577" max="2577" width="6.28515625" style="270" customWidth="1"/>
    <col min="2578" max="2578" width="6" style="270" customWidth="1"/>
    <col min="2579" max="2579" width="5.42578125" style="270" customWidth="1"/>
    <col min="2580" max="2816" width="11.5703125" style="270"/>
    <col min="2817" max="2817" width="5.5703125" style="270" customWidth="1"/>
    <col min="2818" max="2818" width="15.85546875" style="270" customWidth="1"/>
    <col min="2819" max="2819" width="8.5703125" style="270" customWidth="1"/>
    <col min="2820" max="2820" width="6" style="270" customWidth="1"/>
    <col min="2821" max="2821" width="5.85546875" style="270" customWidth="1"/>
    <col min="2822" max="2822" width="6" style="270" customWidth="1"/>
    <col min="2823" max="2823" width="5.42578125" style="270" customWidth="1"/>
    <col min="2824" max="2824" width="6.28515625" style="270" customWidth="1"/>
    <col min="2825" max="2825" width="6" style="270" customWidth="1"/>
    <col min="2826" max="2826" width="5.42578125" style="270" customWidth="1"/>
    <col min="2827" max="2827" width="6.28515625" style="270" customWidth="1"/>
    <col min="2828" max="2828" width="6" style="270" customWidth="1"/>
    <col min="2829" max="2829" width="5.42578125" style="270" customWidth="1"/>
    <col min="2830" max="2830" width="6.28515625" style="270" customWidth="1"/>
    <col min="2831" max="2831" width="6" style="270" customWidth="1"/>
    <col min="2832" max="2832" width="5.42578125" style="270" customWidth="1"/>
    <col min="2833" max="2833" width="6.28515625" style="270" customWidth="1"/>
    <col min="2834" max="2834" width="6" style="270" customWidth="1"/>
    <col min="2835" max="2835" width="5.42578125" style="270" customWidth="1"/>
    <col min="2836" max="3072" width="11.5703125" style="270"/>
    <col min="3073" max="3073" width="5.5703125" style="270" customWidth="1"/>
    <col min="3074" max="3074" width="15.85546875" style="270" customWidth="1"/>
    <col min="3075" max="3075" width="8.5703125" style="270" customWidth="1"/>
    <col min="3076" max="3076" width="6" style="270" customWidth="1"/>
    <col min="3077" max="3077" width="5.85546875" style="270" customWidth="1"/>
    <col min="3078" max="3078" width="6" style="270" customWidth="1"/>
    <col min="3079" max="3079" width="5.42578125" style="270" customWidth="1"/>
    <col min="3080" max="3080" width="6.28515625" style="270" customWidth="1"/>
    <col min="3081" max="3081" width="6" style="270" customWidth="1"/>
    <col min="3082" max="3082" width="5.42578125" style="270" customWidth="1"/>
    <col min="3083" max="3083" width="6.28515625" style="270" customWidth="1"/>
    <col min="3084" max="3084" width="6" style="270" customWidth="1"/>
    <col min="3085" max="3085" width="5.42578125" style="270" customWidth="1"/>
    <col min="3086" max="3086" width="6.28515625" style="270" customWidth="1"/>
    <col min="3087" max="3087" width="6" style="270" customWidth="1"/>
    <col min="3088" max="3088" width="5.42578125" style="270" customWidth="1"/>
    <col min="3089" max="3089" width="6.28515625" style="270" customWidth="1"/>
    <col min="3090" max="3090" width="6" style="270" customWidth="1"/>
    <col min="3091" max="3091" width="5.42578125" style="270" customWidth="1"/>
    <col min="3092" max="3328" width="11.5703125" style="270"/>
    <col min="3329" max="3329" width="5.5703125" style="270" customWidth="1"/>
    <col min="3330" max="3330" width="15.85546875" style="270" customWidth="1"/>
    <col min="3331" max="3331" width="8.5703125" style="270" customWidth="1"/>
    <col min="3332" max="3332" width="6" style="270" customWidth="1"/>
    <col min="3333" max="3333" width="5.85546875" style="270" customWidth="1"/>
    <col min="3334" max="3334" width="6" style="270" customWidth="1"/>
    <col min="3335" max="3335" width="5.42578125" style="270" customWidth="1"/>
    <col min="3336" max="3336" width="6.28515625" style="270" customWidth="1"/>
    <col min="3337" max="3337" width="6" style="270" customWidth="1"/>
    <col min="3338" max="3338" width="5.42578125" style="270" customWidth="1"/>
    <col min="3339" max="3339" width="6.28515625" style="270" customWidth="1"/>
    <col min="3340" max="3340" width="6" style="270" customWidth="1"/>
    <col min="3341" max="3341" width="5.42578125" style="270" customWidth="1"/>
    <col min="3342" max="3342" width="6.28515625" style="270" customWidth="1"/>
    <col min="3343" max="3343" width="6" style="270" customWidth="1"/>
    <col min="3344" max="3344" width="5.42578125" style="270" customWidth="1"/>
    <col min="3345" max="3345" width="6.28515625" style="270" customWidth="1"/>
    <col min="3346" max="3346" width="6" style="270" customWidth="1"/>
    <col min="3347" max="3347" width="5.42578125" style="270" customWidth="1"/>
    <col min="3348" max="3584" width="11.5703125" style="270"/>
    <col min="3585" max="3585" width="5.5703125" style="270" customWidth="1"/>
    <col min="3586" max="3586" width="15.85546875" style="270" customWidth="1"/>
    <col min="3587" max="3587" width="8.5703125" style="270" customWidth="1"/>
    <col min="3588" max="3588" width="6" style="270" customWidth="1"/>
    <col min="3589" max="3589" width="5.85546875" style="270" customWidth="1"/>
    <col min="3590" max="3590" width="6" style="270" customWidth="1"/>
    <col min="3591" max="3591" width="5.42578125" style="270" customWidth="1"/>
    <col min="3592" max="3592" width="6.28515625" style="270" customWidth="1"/>
    <col min="3593" max="3593" width="6" style="270" customWidth="1"/>
    <col min="3594" max="3594" width="5.42578125" style="270" customWidth="1"/>
    <col min="3595" max="3595" width="6.28515625" style="270" customWidth="1"/>
    <col min="3596" max="3596" width="6" style="270" customWidth="1"/>
    <col min="3597" max="3597" width="5.42578125" style="270" customWidth="1"/>
    <col min="3598" max="3598" width="6.28515625" style="270" customWidth="1"/>
    <col min="3599" max="3599" width="6" style="270" customWidth="1"/>
    <col min="3600" max="3600" width="5.42578125" style="270" customWidth="1"/>
    <col min="3601" max="3601" width="6.28515625" style="270" customWidth="1"/>
    <col min="3602" max="3602" width="6" style="270" customWidth="1"/>
    <col min="3603" max="3603" width="5.42578125" style="270" customWidth="1"/>
    <col min="3604" max="3840" width="11.5703125" style="270"/>
    <col min="3841" max="3841" width="5.5703125" style="270" customWidth="1"/>
    <col min="3842" max="3842" width="15.85546875" style="270" customWidth="1"/>
    <col min="3843" max="3843" width="8.5703125" style="270" customWidth="1"/>
    <col min="3844" max="3844" width="6" style="270" customWidth="1"/>
    <col min="3845" max="3845" width="5.85546875" style="270" customWidth="1"/>
    <col min="3846" max="3846" width="6" style="270" customWidth="1"/>
    <col min="3847" max="3847" width="5.42578125" style="270" customWidth="1"/>
    <col min="3848" max="3848" width="6.28515625" style="270" customWidth="1"/>
    <col min="3849" max="3849" width="6" style="270" customWidth="1"/>
    <col min="3850" max="3850" width="5.42578125" style="270" customWidth="1"/>
    <col min="3851" max="3851" width="6.28515625" style="270" customWidth="1"/>
    <col min="3852" max="3852" width="6" style="270" customWidth="1"/>
    <col min="3853" max="3853" width="5.42578125" style="270" customWidth="1"/>
    <col min="3854" max="3854" width="6.28515625" style="270" customWidth="1"/>
    <col min="3855" max="3855" width="6" style="270" customWidth="1"/>
    <col min="3856" max="3856" width="5.42578125" style="270" customWidth="1"/>
    <col min="3857" max="3857" width="6.28515625" style="270" customWidth="1"/>
    <col min="3858" max="3858" width="6" style="270" customWidth="1"/>
    <col min="3859" max="3859" width="5.42578125" style="270" customWidth="1"/>
    <col min="3860" max="4096" width="11.5703125" style="270"/>
    <col min="4097" max="4097" width="5.5703125" style="270" customWidth="1"/>
    <col min="4098" max="4098" width="15.85546875" style="270" customWidth="1"/>
    <col min="4099" max="4099" width="8.5703125" style="270" customWidth="1"/>
    <col min="4100" max="4100" width="6" style="270" customWidth="1"/>
    <col min="4101" max="4101" width="5.85546875" style="270" customWidth="1"/>
    <col min="4102" max="4102" width="6" style="270" customWidth="1"/>
    <col min="4103" max="4103" width="5.42578125" style="270" customWidth="1"/>
    <col min="4104" max="4104" width="6.28515625" style="270" customWidth="1"/>
    <col min="4105" max="4105" width="6" style="270" customWidth="1"/>
    <col min="4106" max="4106" width="5.42578125" style="270" customWidth="1"/>
    <col min="4107" max="4107" width="6.28515625" style="270" customWidth="1"/>
    <col min="4108" max="4108" width="6" style="270" customWidth="1"/>
    <col min="4109" max="4109" width="5.42578125" style="270" customWidth="1"/>
    <col min="4110" max="4110" width="6.28515625" style="270" customWidth="1"/>
    <col min="4111" max="4111" width="6" style="270" customWidth="1"/>
    <col min="4112" max="4112" width="5.42578125" style="270" customWidth="1"/>
    <col min="4113" max="4113" width="6.28515625" style="270" customWidth="1"/>
    <col min="4114" max="4114" width="6" style="270" customWidth="1"/>
    <col min="4115" max="4115" width="5.42578125" style="270" customWidth="1"/>
    <col min="4116" max="4352" width="11.5703125" style="270"/>
    <col min="4353" max="4353" width="5.5703125" style="270" customWidth="1"/>
    <col min="4354" max="4354" width="15.85546875" style="270" customWidth="1"/>
    <col min="4355" max="4355" width="8.5703125" style="270" customWidth="1"/>
    <col min="4356" max="4356" width="6" style="270" customWidth="1"/>
    <col min="4357" max="4357" width="5.85546875" style="270" customWidth="1"/>
    <col min="4358" max="4358" width="6" style="270" customWidth="1"/>
    <col min="4359" max="4359" width="5.42578125" style="270" customWidth="1"/>
    <col min="4360" max="4360" width="6.28515625" style="270" customWidth="1"/>
    <col min="4361" max="4361" width="6" style="270" customWidth="1"/>
    <col min="4362" max="4362" width="5.42578125" style="270" customWidth="1"/>
    <col min="4363" max="4363" width="6.28515625" style="270" customWidth="1"/>
    <col min="4364" max="4364" width="6" style="270" customWidth="1"/>
    <col min="4365" max="4365" width="5.42578125" style="270" customWidth="1"/>
    <col min="4366" max="4366" width="6.28515625" style="270" customWidth="1"/>
    <col min="4367" max="4367" width="6" style="270" customWidth="1"/>
    <col min="4368" max="4368" width="5.42578125" style="270" customWidth="1"/>
    <col min="4369" max="4369" width="6.28515625" style="270" customWidth="1"/>
    <col min="4370" max="4370" width="6" style="270" customWidth="1"/>
    <col min="4371" max="4371" width="5.42578125" style="270" customWidth="1"/>
    <col min="4372" max="4608" width="11.5703125" style="270"/>
    <col min="4609" max="4609" width="5.5703125" style="270" customWidth="1"/>
    <col min="4610" max="4610" width="15.85546875" style="270" customWidth="1"/>
    <col min="4611" max="4611" width="8.5703125" style="270" customWidth="1"/>
    <col min="4612" max="4612" width="6" style="270" customWidth="1"/>
    <col min="4613" max="4613" width="5.85546875" style="270" customWidth="1"/>
    <col min="4614" max="4614" width="6" style="270" customWidth="1"/>
    <col min="4615" max="4615" width="5.42578125" style="270" customWidth="1"/>
    <col min="4616" max="4616" width="6.28515625" style="270" customWidth="1"/>
    <col min="4617" max="4617" width="6" style="270" customWidth="1"/>
    <col min="4618" max="4618" width="5.42578125" style="270" customWidth="1"/>
    <col min="4619" max="4619" width="6.28515625" style="270" customWidth="1"/>
    <col min="4620" max="4620" width="6" style="270" customWidth="1"/>
    <col min="4621" max="4621" width="5.42578125" style="270" customWidth="1"/>
    <col min="4622" max="4622" width="6.28515625" style="270" customWidth="1"/>
    <col min="4623" max="4623" width="6" style="270" customWidth="1"/>
    <col min="4624" max="4624" width="5.42578125" style="270" customWidth="1"/>
    <col min="4625" max="4625" width="6.28515625" style="270" customWidth="1"/>
    <col min="4626" max="4626" width="6" style="270" customWidth="1"/>
    <col min="4627" max="4627" width="5.42578125" style="270" customWidth="1"/>
    <col min="4628" max="4864" width="11.5703125" style="270"/>
    <col min="4865" max="4865" width="5.5703125" style="270" customWidth="1"/>
    <col min="4866" max="4866" width="15.85546875" style="270" customWidth="1"/>
    <col min="4867" max="4867" width="8.5703125" style="270" customWidth="1"/>
    <col min="4868" max="4868" width="6" style="270" customWidth="1"/>
    <col min="4869" max="4869" width="5.85546875" style="270" customWidth="1"/>
    <col min="4870" max="4870" width="6" style="270" customWidth="1"/>
    <col min="4871" max="4871" width="5.42578125" style="270" customWidth="1"/>
    <col min="4872" max="4872" width="6.28515625" style="270" customWidth="1"/>
    <col min="4873" max="4873" width="6" style="270" customWidth="1"/>
    <col min="4874" max="4874" width="5.42578125" style="270" customWidth="1"/>
    <col min="4875" max="4875" width="6.28515625" style="270" customWidth="1"/>
    <col min="4876" max="4876" width="6" style="270" customWidth="1"/>
    <col min="4877" max="4877" width="5.42578125" style="270" customWidth="1"/>
    <col min="4878" max="4878" width="6.28515625" style="270" customWidth="1"/>
    <col min="4879" max="4879" width="6" style="270" customWidth="1"/>
    <col min="4880" max="4880" width="5.42578125" style="270" customWidth="1"/>
    <col min="4881" max="4881" width="6.28515625" style="270" customWidth="1"/>
    <col min="4882" max="4882" width="6" style="270" customWidth="1"/>
    <col min="4883" max="4883" width="5.42578125" style="270" customWidth="1"/>
    <col min="4884" max="5120" width="11.5703125" style="270"/>
    <col min="5121" max="5121" width="5.5703125" style="270" customWidth="1"/>
    <col min="5122" max="5122" width="15.85546875" style="270" customWidth="1"/>
    <col min="5123" max="5123" width="8.5703125" style="270" customWidth="1"/>
    <col min="5124" max="5124" width="6" style="270" customWidth="1"/>
    <col min="5125" max="5125" width="5.85546875" style="270" customWidth="1"/>
    <col min="5126" max="5126" width="6" style="270" customWidth="1"/>
    <col min="5127" max="5127" width="5.42578125" style="270" customWidth="1"/>
    <col min="5128" max="5128" width="6.28515625" style="270" customWidth="1"/>
    <col min="5129" max="5129" width="6" style="270" customWidth="1"/>
    <col min="5130" max="5130" width="5.42578125" style="270" customWidth="1"/>
    <col min="5131" max="5131" width="6.28515625" style="270" customWidth="1"/>
    <col min="5132" max="5132" width="6" style="270" customWidth="1"/>
    <col min="5133" max="5133" width="5.42578125" style="270" customWidth="1"/>
    <col min="5134" max="5134" width="6.28515625" style="270" customWidth="1"/>
    <col min="5135" max="5135" width="6" style="270" customWidth="1"/>
    <col min="5136" max="5136" width="5.42578125" style="270" customWidth="1"/>
    <col min="5137" max="5137" width="6.28515625" style="270" customWidth="1"/>
    <col min="5138" max="5138" width="6" style="270" customWidth="1"/>
    <col min="5139" max="5139" width="5.42578125" style="270" customWidth="1"/>
    <col min="5140" max="5376" width="11.5703125" style="270"/>
    <col min="5377" max="5377" width="5.5703125" style="270" customWidth="1"/>
    <col min="5378" max="5378" width="15.85546875" style="270" customWidth="1"/>
    <col min="5379" max="5379" width="8.5703125" style="270" customWidth="1"/>
    <col min="5380" max="5380" width="6" style="270" customWidth="1"/>
    <col min="5381" max="5381" width="5.85546875" style="270" customWidth="1"/>
    <col min="5382" max="5382" width="6" style="270" customWidth="1"/>
    <col min="5383" max="5383" width="5.42578125" style="270" customWidth="1"/>
    <col min="5384" max="5384" width="6.28515625" style="270" customWidth="1"/>
    <col min="5385" max="5385" width="6" style="270" customWidth="1"/>
    <col min="5386" max="5386" width="5.42578125" style="270" customWidth="1"/>
    <col min="5387" max="5387" width="6.28515625" style="270" customWidth="1"/>
    <col min="5388" max="5388" width="6" style="270" customWidth="1"/>
    <col min="5389" max="5389" width="5.42578125" style="270" customWidth="1"/>
    <col min="5390" max="5390" width="6.28515625" style="270" customWidth="1"/>
    <col min="5391" max="5391" width="6" style="270" customWidth="1"/>
    <col min="5392" max="5392" width="5.42578125" style="270" customWidth="1"/>
    <col min="5393" max="5393" width="6.28515625" style="270" customWidth="1"/>
    <col min="5394" max="5394" width="6" style="270" customWidth="1"/>
    <col min="5395" max="5395" width="5.42578125" style="270" customWidth="1"/>
    <col min="5396" max="5632" width="11.5703125" style="270"/>
    <col min="5633" max="5633" width="5.5703125" style="270" customWidth="1"/>
    <col min="5634" max="5634" width="15.85546875" style="270" customWidth="1"/>
    <col min="5635" max="5635" width="8.5703125" style="270" customWidth="1"/>
    <col min="5636" max="5636" width="6" style="270" customWidth="1"/>
    <col min="5637" max="5637" width="5.85546875" style="270" customWidth="1"/>
    <col min="5638" max="5638" width="6" style="270" customWidth="1"/>
    <col min="5639" max="5639" width="5.42578125" style="270" customWidth="1"/>
    <col min="5640" max="5640" width="6.28515625" style="270" customWidth="1"/>
    <col min="5641" max="5641" width="6" style="270" customWidth="1"/>
    <col min="5642" max="5642" width="5.42578125" style="270" customWidth="1"/>
    <col min="5643" max="5643" width="6.28515625" style="270" customWidth="1"/>
    <col min="5644" max="5644" width="6" style="270" customWidth="1"/>
    <col min="5645" max="5645" width="5.42578125" style="270" customWidth="1"/>
    <col min="5646" max="5646" width="6.28515625" style="270" customWidth="1"/>
    <col min="5647" max="5647" width="6" style="270" customWidth="1"/>
    <col min="5648" max="5648" width="5.42578125" style="270" customWidth="1"/>
    <col min="5649" max="5649" width="6.28515625" style="270" customWidth="1"/>
    <col min="5650" max="5650" width="6" style="270" customWidth="1"/>
    <col min="5651" max="5651" width="5.42578125" style="270" customWidth="1"/>
    <col min="5652" max="5888" width="11.5703125" style="270"/>
    <col min="5889" max="5889" width="5.5703125" style="270" customWidth="1"/>
    <col min="5890" max="5890" width="15.85546875" style="270" customWidth="1"/>
    <col min="5891" max="5891" width="8.5703125" style="270" customWidth="1"/>
    <col min="5892" max="5892" width="6" style="270" customWidth="1"/>
    <col min="5893" max="5893" width="5.85546875" style="270" customWidth="1"/>
    <col min="5894" max="5894" width="6" style="270" customWidth="1"/>
    <col min="5895" max="5895" width="5.42578125" style="270" customWidth="1"/>
    <col min="5896" max="5896" width="6.28515625" style="270" customWidth="1"/>
    <col min="5897" max="5897" width="6" style="270" customWidth="1"/>
    <col min="5898" max="5898" width="5.42578125" style="270" customWidth="1"/>
    <col min="5899" max="5899" width="6.28515625" style="270" customWidth="1"/>
    <col min="5900" max="5900" width="6" style="270" customWidth="1"/>
    <col min="5901" max="5901" width="5.42578125" style="270" customWidth="1"/>
    <col min="5902" max="5902" width="6.28515625" style="270" customWidth="1"/>
    <col min="5903" max="5903" width="6" style="270" customWidth="1"/>
    <col min="5904" max="5904" width="5.42578125" style="270" customWidth="1"/>
    <col min="5905" max="5905" width="6.28515625" style="270" customWidth="1"/>
    <col min="5906" max="5906" width="6" style="270" customWidth="1"/>
    <col min="5907" max="5907" width="5.42578125" style="270" customWidth="1"/>
    <col min="5908" max="6144" width="11.5703125" style="270"/>
    <col min="6145" max="6145" width="5.5703125" style="270" customWidth="1"/>
    <col min="6146" max="6146" width="15.85546875" style="270" customWidth="1"/>
    <col min="6147" max="6147" width="8.5703125" style="270" customWidth="1"/>
    <col min="6148" max="6148" width="6" style="270" customWidth="1"/>
    <col min="6149" max="6149" width="5.85546875" style="270" customWidth="1"/>
    <col min="6150" max="6150" width="6" style="270" customWidth="1"/>
    <col min="6151" max="6151" width="5.42578125" style="270" customWidth="1"/>
    <col min="6152" max="6152" width="6.28515625" style="270" customWidth="1"/>
    <col min="6153" max="6153" width="6" style="270" customWidth="1"/>
    <col min="6154" max="6154" width="5.42578125" style="270" customWidth="1"/>
    <col min="6155" max="6155" width="6.28515625" style="270" customWidth="1"/>
    <col min="6156" max="6156" width="6" style="270" customWidth="1"/>
    <col min="6157" max="6157" width="5.42578125" style="270" customWidth="1"/>
    <col min="6158" max="6158" width="6.28515625" style="270" customWidth="1"/>
    <col min="6159" max="6159" width="6" style="270" customWidth="1"/>
    <col min="6160" max="6160" width="5.42578125" style="270" customWidth="1"/>
    <col min="6161" max="6161" width="6.28515625" style="270" customWidth="1"/>
    <col min="6162" max="6162" width="6" style="270" customWidth="1"/>
    <col min="6163" max="6163" width="5.42578125" style="270" customWidth="1"/>
    <col min="6164" max="6400" width="11.5703125" style="270"/>
    <col min="6401" max="6401" width="5.5703125" style="270" customWidth="1"/>
    <col min="6402" max="6402" width="15.85546875" style="270" customWidth="1"/>
    <col min="6403" max="6403" width="8.5703125" style="270" customWidth="1"/>
    <col min="6404" max="6404" width="6" style="270" customWidth="1"/>
    <col min="6405" max="6405" width="5.85546875" style="270" customWidth="1"/>
    <col min="6406" max="6406" width="6" style="270" customWidth="1"/>
    <col min="6407" max="6407" width="5.42578125" style="270" customWidth="1"/>
    <col min="6408" max="6408" width="6.28515625" style="270" customWidth="1"/>
    <col min="6409" max="6409" width="6" style="270" customWidth="1"/>
    <col min="6410" max="6410" width="5.42578125" style="270" customWidth="1"/>
    <col min="6411" max="6411" width="6.28515625" style="270" customWidth="1"/>
    <col min="6412" max="6412" width="6" style="270" customWidth="1"/>
    <col min="6413" max="6413" width="5.42578125" style="270" customWidth="1"/>
    <col min="6414" max="6414" width="6.28515625" style="270" customWidth="1"/>
    <col min="6415" max="6415" width="6" style="270" customWidth="1"/>
    <col min="6416" max="6416" width="5.42578125" style="270" customWidth="1"/>
    <col min="6417" max="6417" width="6.28515625" style="270" customWidth="1"/>
    <col min="6418" max="6418" width="6" style="270" customWidth="1"/>
    <col min="6419" max="6419" width="5.42578125" style="270" customWidth="1"/>
    <col min="6420" max="6656" width="11.5703125" style="270"/>
    <col min="6657" max="6657" width="5.5703125" style="270" customWidth="1"/>
    <col min="6658" max="6658" width="15.85546875" style="270" customWidth="1"/>
    <col min="6659" max="6659" width="8.5703125" style="270" customWidth="1"/>
    <col min="6660" max="6660" width="6" style="270" customWidth="1"/>
    <col min="6661" max="6661" width="5.85546875" style="270" customWidth="1"/>
    <col min="6662" max="6662" width="6" style="270" customWidth="1"/>
    <col min="6663" max="6663" width="5.42578125" style="270" customWidth="1"/>
    <col min="6664" max="6664" width="6.28515625" style="270" customWidth="1"/>
    <col min="6665" max="6665" width="6" style="270" customWidth="1"/>
    <col min="6666" max="6666" width="5.42578125" style="270" customWidth="1"/>
    <col min="6667" max="6667" width="6.28515625" style="270" customWidth="1"/>
    <col min="6668" max="6668" width="6" style="270" customWidth="1"/>
    <col min="6669" max="6669" width="5.42578125" style="270" customWidth="1"/>
    <col min="6670" max="6670" width="6.28515625" style="270" customWidth="1"/>
    <col min="6671" max="6671" width="6" style="270" customWidth="1"/>
    <col min="6672" max="6672" width="5.42578125" style="270" customWidth="1"/>
    <col min="6673" max="6673" width="6.28515625" style="270" customWidth="1"/>
    <col min="6674" max="6674" width="6" style="270" customWidth="1"/>
    <col min="6675" max="6675" width="5.42578125" style="270" customWidth="1"/>
    <col min="6676" max="6912" width="11.5703125" style="270"/>
    <col min="6913" max="6913" width="5.5703125" style="270" customWidth="1"/>
    <col min="6914" max="6914" width="15.85546875" style="270" customWidth="1"/>
    <col min="6915" max="6915" width="8.5703125" style="270" customWidth="1"/>
    <col min="6916" max="6916" width="6" style="270" customWidth="1"/>
    <col min="6917" max="6917" width="5.85546875" style="270" customWidth="1"/>
    <col min="6918" max="6918" width="6" style="270" customWidth="1"/>
    <col min="6919" max="6919" width="5.42578125" style="270" customWidth="1"/>
    <col min="6920" max="6920" width="6.28515625" style="270" customWidth="1"/>
    <col min="6921" max="6921" width="6" style="270" customWidth="1"/>
    <col min="6922" max="6922" width="5.42578125" style="270" customWidth="1"/>
    <col min="6923" max="6923" width="6.28515625" style="270" customWidth="1"/>
    <col min="6924" max="6924" width="6" style="270" customWidth="1"/>
    <col min="6925" max="6925" width="5.42578125" style="270" customWidth="1"/>
    <col min="6926" max="6926" width="6.28515625" style="270" customWidth="1"/>
    <col min="6927" max="6927" width="6" style="270" customWidth="1"/>
    <col min="6928" max="6928" width="5.42578125" style="270" customWidth="1"/>
    <col min="6929" max="6929" width="6.28515625" style="270" customWidth="1"/>
    <col min="6930" max="6930" width="6" style="270" customWidth="1"/>
    <col min="6931" max="6931" width="5.42578125" style="270" customWidth="1"/>
    <col min="6932" max="7168" width="11.5703125" style="270"/>
    <col min="7169" max="7169" width="5.5703125" style="270" customWidth="1"/>
    <col min="7170" max="7170" width="15.85546875" style="270" customWidth="1"/>
    <col min="7171" max="7171" width="8.5703125" style="270" customWidth="1"/>
    <col min="7172" max="7172" width="6" style="270" customWidth="1"/>
    <col min="7173" max="7173" width="5.85546875" style="270" customWidth="1"/>
    <col min="7174" max="7174" width="6" style="270" customWidth="1"/>
    <col min="7175" max="7175" width="5.42578125" style="270" customWidth="1"/>
    <col min="7176" max="7176" width="6.28515625" style="270" customWidth="1"/>
    <col min="7177" max="7177" width="6" style="270" customWidth="1"/>
    <col min="7178" max="7178" width="5.42578125" style="270" customWidth="1"/>
    <col min="7179" max="7179" width="6.28515625" style="270" customWidth="1"/>
    <col min="7180" max="7180" width="6" style="270" customWidth="1"/>
    <col min="7181" max="7181" width="5.42578125" style="270" customWidth="1"/>
    <col min="7182" max="7182" width="6.28515625" style="270" customWidth="1"/>
    <col min="7183" max="7183" width="6" style="270" customWidth="1"/>
    <col min="7184" max="7184" width="5.42578125" style="270" customWidth="1"/>
    <col min="7185" max="7185" width="6.28515625" style="270" customWidth="1"/>
    <col min="7186" max="7186" width="6" style="270" customWidth="1"/>
    <col min="7187" max="7187" width="5.42578125" style="270" customWidth="1"/>
    <col min="7188" max="7424" width="11.5703125" style="270"/>
    <col min="7425" max="7425" width="5.5703125" style="270" customWidth="1"/>
    <col min="7426" max="7426" width="15.85546875" style="270" customWidth="1"/>
    <col min="7427" max="7427" width="8.5703125" style="270" customWidth="1"/>
    <col min="7428" max="7428" width="6" style="270" customWidth="1"/>
    <col min="7429" max="7429" width="5.85546875" style="270" customWidth="1"/>
    <col min="7430" max="7430" width="6" style="270" customWidth="1"/>
    <col min="7431" max="7431" width="5.42578125" style="270" customWidth="1"/>
    <col min="7432" max="7432" width="6.28515625" style="270" customWidth="1"/>
    <col min="7433" max="7433" width="6" style="270" customWidth="1"/>
    <col min="7434" max="7434" width="5.42578125" style="270" customWidth="1"/>
    <col min="7435" max="7435" width="6.28515625" style="270" customWidth="1"/>
    <col min="7436" max="7436" width="6" style="270" customWidth="1"/>
    <col min="7437" max="7437" width="5.42578125" style="270" customWidth="1"/>
    <col min="7438" max="7438" width="6.28515625" style="270" customWidth="1"/>
    <col min="7439" max="7439" width="6" style="270" customWidth="1"/>
    <col min="7440" max="7440" width="5.42578125" style="270" customWidth="1"/>
    <col min="7441" max="7441" width="6.28515625" style="270" customWidth="1"/>
    <col min="7442" max="7442" width="6" style="270" customWidth="1"/>
    <col min="7443" max="7443" width="5.42578125" style="270" customWidth="1"/>
    <col min="7444" max="7680" width="11.5703125" style="270"/>
    <col min="7681" max="7681" width="5.5703125" style="270" customWidth="1"/>
    <col min="7682" max="7682" width="15.85546875" style="270" customWidth="1"/>
    <col min="7683" max="7683" width="8.5703125" style="270" customWidth="1"/>
    <col min="7684" max="7684" width="6" style="270" customWidth="1"/>
    <col min="7685" max="7685" width="5.85546875" style="270" customWidth="1"/>
    <col min="7686" max="7686" width="6" style="270" customWidth="1"/>
    <col min="7687" max="7687" width="5.42578125" style="270" customWidth="1"/>
    <col min="7688" max="7688" width="6.28515625" style="270" customWidth="1"/>
    <col min="7689" max="7689" width="6" style="270" customWidth="1"/>
    <col min="7690" max="7690" width="5.42578125" style="270" customWidth="1"/>
    <col min="7691" max="7691" width="6.28515625" style="270" customWidth="1"/>
    <col min="7692" max="7692" width="6" style="270" customWidth="1"/>
    <col min="7693" max="7693" width="5.42578125" style="270" customWidth="1"/>
    <col min="7694" max="7694" width="6.28515625" style="270" customWidth="1"/>
    <col min="7695" max="7695" width="6" style="270" customWidth="1"/>
    <col min="7696" max="7696" width="5.42578125" style="270" customWidth="1"/>
    <col min="7697" max="7697" width="6.28515625" style="270" customWidth="1"/>
    <col min="7698" max="7698" width="6" style="270" customWidth="1"/>
    <col min="7699" max="7699" width="5.42578125" style="270" customWidth="1"/>
    <col min="7700" max="7936" width="11.5703125" style="270"/>
    <col min="7937" max="7937" width="5.5703125" style="270" customWidth="1"/>
    <col min="7938" max="7938" width="15.85546875" style="270" customWidth="1"/>
    <col min="7939" max="7939" width="8.5703125" style="270" customWidth="1"/>
    <col min="7940" max="7940" width="6" style="270" customWidth="1"/>
    <col min="7941" max="7941" width="5.85546875" style="270" customWidth="1"/>
    <col min="7942" max="7942" width="6" style="270" customWidth="1"/>
    <col min="7943" max="7943" width="5.42578125" style="270" customWidth="1"/>
    <col min="7944" max="7944" width="6.28515625" style="270" customWidth="1"/>
    <col min="7945" max="7945" width="6" style="270" customWidth="1"/>
    <col min="7946" max="7946" width="5.42578125" style="270" customWidth="1"/>
    <col min="7947" max="7947" width="6.28515625" style="270" customWidth="1"/>
    <col min="7948" max="7948" width="6" style="270" customWidth="1"/>
    <col min="7949" max="7949" width="5.42578125" style="270" customWidth="1"/>
    <col min="7950" max="7950" width="6.28515625" style="270" customWidth="1"/>
    <col min="7951" max="7951" width="6" style="270" customWidth="1"/>
    <col min="7952" max="7952" width="5.42578125" style="270" customWidth="1"/>
    <col min="7953" max="7953" width="6.28515625" style="270" customWidth="1"/>
    <col min="7954" max="7954" width="6" style="270" customWidth="1"/>
    <col min="7955" max="7955" width="5.42578125" style="270" customWidth="1"/>
    <col min="7956" max="8192" width="11.5703125" style="270"/>
    <col min="8193" max="8193" width="5.5703125" style="270" customWidth="1"/>
    <col min="8194" max="8194" width="15.85546875" style="270" customWidth="1"/>
    <col min="8195" max="8195" width="8.5703125" style="270" customWidth="1"/>
    <col min="8196" max="8196" width="6" style="270" customWidth="1"/>
    <col min="8197" max="8197" width="5.85546875" style="270" customWidth="1"/>
    <col min="8198" max="8198" width="6" style="270" customWidth="1"/>
    <col min="8199" max="8199" width="5.42578125" style="270" customWidth="1"/>
    <col min="8200" max="8200" width="6.28515625" style="270" customWidth="1"/>
    <col min="8201" max="8201" width="6" style="270" customWidth="1"/>
    <col min="8202" max="8202" width="5.42578125" style="270" customWidth="1"/>
    <col min="8203" max="8203" width="6.28515625" style="270" customWidth="1"/>
    <col min="8204" max="8204" width="6" style="270" customWidth="1"/>
    <col min="8205" max="8205" width="5.42578125" style="270" customWidth="1"/>
    <col min="8206" max="8206" width="6.28515625" style="270" customWidth="1"/>
    <col min="8207" max="8207" width="6" style="270" customWidth="1"/>
    <col min="8208" max="8208" width="5.42578125" style="270" customWidth="1"/>
    <col min="8209" max="8209" width="6.28515625" style="270" customWidth="1"/>
    <col min="8210" max="8210" width="6" style="270" customWidth="1"/>
    <col min="8211" max="8211" width="5.42578125" style="270" customWidth="1"/>
    <col min="8212" max="8448" width="11.5703125" style="270"/>
    <col min="8449" max="8449" width="5.5703125" style="270" customWidth="1"/>
    <col min="8450" max="8450" width="15.85546875" style="270" customWidth="1"/>
    <col min="8451" max="8451" width="8.5703125" style="270" customWidth="1"/>
    <col min="8452" max="8452" width="6" style="270" customWidth="1"/>
    <col min="8453" max="8453" width="5.85546875" style="270" customWidth="1"/>
    <col min="8454" max="8454" width="6" style="270" customWidth="1"/>
    <col min="8455" max="8455" width="5.42578125" style="270" customWidth="1"/>
    <col min="8456" max="8456" width="6.28515625" style="270" customWidth="1"/>
    <col min="8457" max="8457" width="6" style="270" customWidth="1"/>
    <col min="8458" max="8458" width="5.42578125" style="270" customWidth="1"/>
    <col min="8459" max="8459" width="6.28515625" style="270" customWidth="1"/>
    <col min="8460" max="8460" width="6" style="270" customWidth="1"/>
    <col min="8461" max="8461" width="5.42578125" style="270" customWidth="1"/>
    <col min="8462" max="8462" width="6.28515625" style="270" customWidth="1"/>
    <col min="8463" max="8463" width="6" style="270" customWidth="1"/>
    <col min="8464" max="8464" width="5.42578125" style="270" customWidth="1"/>
    <col min="8465" max="8465" width="6.28515625" style="270" customWidth="1"/>
    <col min="8466" max="8466" width="6" style="270" customWidth="1"/>
    <col min="8467" max="8467" width="5.42578125" style="270" customWidth="1"/>
    <col min="8468" max="8704" width="11.5703125" style="270"/>
    <col min="8705" max="8705" width="5.5703125" style="270" customWidth="1"/>
    <col min="8706" max="8706" width="15.85546875" style="270" customWidth="1"/>
    <col min="8707" max="8707" width="8.5703125" style="270" customWidth="1"/>
    <col min="8708" max="8708" width="6" style="270" customWidth="1"/>
    <col min="8709" max="8709" width="5.85546875" style="270" customWidth="1"/>
    <col min="8710" max="8710" width="6" style="270" customWidth="1"/>
    <col min="8711" max="8711" width="5.42578125" style="270" customWidth="1"/>
    <col min="8712" max="8712" width="6.28515625" style="270" customWidth="1"/>
    <col min="8713" max="8713" width="6" style="270" customWidth="1"/>
    <col min="8714" max="8714" width="5.42578125" style="270" customWidth="1"/>
    <col min="8715" max="8715" width="6.28515625" style="270" customWidth="1"/>
    <col min="8716" max="8716" width="6" style="270" customWidth="1"/>
    <col min="8717" max="8717" width="5.42578125" style="270" customWidth="1"/>
    <col min="8718" max="8718" width="6.28515625" style="270" customWidth="1"/>
    <col min="8719" max="8719" width="6" style="270" customWidth="1"/>
    <col min="8720" max="8720" width="5.42578125" style="270" customWidth="1"/>
    <col min="8721" max="8721" width="6.28515625" style="270" customWidth="1"/>
    <col min="8722" max="8722" width="6" style="270" customWidth="1"/>
    <col min="8723" max="8723" width="5.42578125" style="270" customWidth="1"/>
    <col min="8724" max="8960" width="11.5703125" style="270"/>
    <col min="8961" max="8961" width="5.5703125" style="270" customWidth="1"/>
    <col min="8962" max="8962" width="15.85546875" style="270" customWidth="1"/>
    <col min="8963" max="8963" width="8.5703125" style="270" customWidth="1"/>
    <col min="8964" max="8964" width="6" style="270" customWidth="1"/>
    <col min="8965" max="8965" width="5.85546875" style="270" customWidth="1"/>
    <col min="8966" max="8966" width="6" style="270" customWidth="1"/>
    <col min="8967" max="8967" width="5.42578125" style="270" customWidth="1"/>
    <col min="8968" max="8968" width="6.28515625" style="270" customWidth="1"/>
    <col min="8969" max="8969" width="6" style="270" customWidth="1"/>
    <col min="8970" max="8970" width="5.42578125" style="270" customWidth="1"/>
    <col min="8971" max="8971" width="6.28515625" style="270" customWidth="1"/>
    <col min="8972" max="8972" width="6" style="270" customWidth="1"/>
    <col min="8973" max="8973" width="5.42578125" style="270" customWidth="1"/>
    <col min="8974" max="8974" width="6.28515625" style="270" customWidth="1"/>
    <col min="8975" max="8975" width="6" style="270" customWidth="1"/>
    <col min="8976" max="8976" width="5.42578125" style="270" customWidth="1"/>
    <col min="8977" max="8977" width="6.28515625" style="270" customWidth="1"/>
    <col min="8978" max="8978" width="6" style="270" customWidth="1"/>
    <col min="8979" max="8979" width="5.42578125" style="270" customWidth="1"/>
    <col min="8980" max="9216" width="11.5703125" style="270"/>
    <col min="9217" max="9217" width="5.5703125" style="270" customWidth="1"/>
    <col min="9218" max="9218" width="15.85546875" style="270" customWidth="1"/>
    <col min="9219" max="9219" width="8.5703125" style="270" customWidth="1"/>
    <col min="9220" max="9220" width="6" style="270" customWidth="1"/>
    <col min="9221" max="9221" width="5.85546875" style="270" customWidth="1"/>
    <col min="9222" max="9222" width="6" style="270" customWidth="1"/>
    <col min="9223" max="9223" width="5.42578125" style="270" customWidth="1"/>
    <col min="9224" max="9224" width="6.28515625" style="270" customWidth="1"/>
    <col min="9225" max="9225" width="6" style="270" customWidth="1"/>
    <col min="9226" max="9226" width="5.42578125" style="270" customWidth="1"/>
    <col min="9227" max="9227" width="6.28515625" style="270" customWidth="1"/>
    <col min="9228" max="9228" width="6" style="270" customWidth="1"/>
    <col min="9229" max="9229" width="5.42578125" style="270" customWidth="1"/>
    <col min="9230" max="9230" width="6.28515625" style="270" customWidth="1"/>
    <col min="9231" max="9231" width="6" style="270" customWidth="1"/>
    <col min="9232" max="9232" width="5.42578125" style="270" customWidth="1"/>
    <col min="9233" max="9233" width="6.28515625" style="270" customWidth="1"/>
    <col min="9234" max="9234" width="6" style="270" customWidth="1"/>
    <col min="9235" max="9235" width="5.42578125" style="270" customWidth="1"/>
    <col min="9236" max="9472" width="11.5703125" style="270"/>
    <col min="9473" max="9473" width="5.5703125" style="270" customWidth="1"/>
    <col min="9474" max="9474" width="15.85546875" style="270" customWidth="1"/>
    <col min="9475" max="9475" width="8.5703125" style="270" customWidth="1"/>
    <col min="9476" max="9476" width="6" style="270" customWidth="1"/>
    <col min="9477" max="9477" width="5.85546875" style="270" customWidth="1"/>
    <col min="9478" max="9478" width="6" style="270" customWidth="1"/>
    <col min="9479" max="9479" width="5.42578125" style="270" customWidth="1"/>
    <col min="9480" max="9480" width="6.28515625" style="270" customWidth="1"/>
    <col min="9481" max="9481" width="6" style="270" customWidth="1"/>
    <col min="9482" max="9482" width="5.42578125" style="270" customWidth="1"/>
    <col min="9483" max="9483" width="6.28515625" style="270" customWidth="1"/>
    <col min="9484" max="9484" width="6" style="270" customWidth="1"/>
    <col min="9485" max="9485" width="5.42578125" style="270" customWidth="1"/>
    <col min="9486" max="9486" width="6.28515625" style="270" customWidth="1"/>
    <col min="9487" max="9487" width="6" style="270" customWidth="1"/>
    <col min="9488" max="9488" width="5.42578125" style="270" customWidth="1"/>
    <col min="9489" max="9489" width="6.28515625" style="270" customWidth="1"/>
    <col min="9490" max="9490" width="6" style="270" customWidth="1"/>
    <col min="9491" max="9491" width="5.42578125" style="270" customWidth="1"/>
    <col min="9492" max="9728" width="11.5703125" style="270"/>
    <col min="9729" max="9729" width="5.5703125" style="270" customWidth="1"/>
    <col min="9730" max="9730" width="15.85546875" style="270" customWidth="1"/>
    <col min="9731" max="9731" width="8.5703125" style="270" customWidth="1"/>
    <col min="9732" max="9732" width="6" style="270" customWidth="1"/>
    <col min="9733" max="9733" width="5.85546875" style="270" customWidth="1"/>
    <col min="9734" max="9734" width="6" style="270" customWidth="1"/>
    <col min="9735" max="9735" width="5.42578125" style="270" customWidth="1"/>
    <col min="9736" max="9736" width="6.28515625" style="270" customWidth="1"/>
    <col min="9737" max="9737" width="6" style="270" customWidth="1"/>
    <col min="9738" max="9738" width="5.42578125" style="270" customWidth="1"/>
    <col min="9739" max="9739" width="6.28515625" style="270" customWidth="1"/>
    <col min="9740" max="9740" width="6" style="270" customWidth="1"/>
    <col min="9741" max="9741" width="5.42578125" style="270" customWidth="1"/>
    <col min="9742" max="9742" width="6.28515625" style="270" customWidth="1"/>
    <col min="9743" max="9743" width="6" style="270" customWidth="1"/>
    <col min="9744" max="9744" width="5.42578125" style="270" customWidth="1"/>
    <col min="9745" max="9745" width="6.28515625" style="270" customWidth="1"/>
    <col min="9746" max="9746" width="6" style="270" customWidth="1"/>
    <col min="9747" max="9747" width="5.42578125" style="270" customWidth="1"/>
    <col min="9748" max="9984" width="11.5703125" style="270"/>
    <col min="9985" max="9985" width="5.5703125" style="270" customWidth="1"/>
    <col min="9986" max="9986" width="15.85546875" style="270" customWidth="1"/>
    <col min="9987" max="9987" width="8.5703125" style="270" customWidth="1"/>
    <col min="9988" max="9988" width="6" style="270" customWidth="1"/>
    <col min="9989" max="9989" width="5.85546875" style="270" customWidth="1"/>
    <col min="9990" max="9990" width="6" style="270" customWidth="1"/>
    <col min="9991" max="9991" width="5.42578125" style="270" customWidth="1"/>
    <col min="9992" max="9992" width="6.28515625" style="270" customWidth="1"/>
    <col min="9993" max="9993" width="6" style="270" customWidth="1"/>
    <col min="9994" max="9994" width="5.42578125" style="270" customWidth="1"/>
    <col min="9995" max="9995" width="6.28515625" style="270" customWidth="1"/>
    <col min="9996" max="9996" width="6" style="270" customWidth="1"/>
    <col min="9997" max="9997" width="5.42578125" style="270" customWidth="1"/>
    <col min="9998" max="9998" width="6.28515625" style="270" customWidth="1"/>
    <col min="9999" max="9999" width="6" style="270" customWidth="1"/>
    <col min="10000" max="10000" width="5.42578125" style="270" customWidth="1"/>
    <col min="10001" max="10001" width="6.28515625" style="270" customWidth="1"/>
    <col min="10002" max="10002" width="6" style="270" customWidth="1"/>
    <col min="10003" max="10003" width="5.42578125" style="270" customWidth="1"/>
    <col min="10004" max="10240" width="11.5703125" style="270"/>
    <col min="10241" max="10241" width="5.5703125" style="270" customWidth="1"/>
    <col min="10242" max="10242" width="15.85546875" style="270" customWidth="1"/>
    <col min="10243" max="10243" width="8.5703125" style="270" customWidth="1"/>
    <col min="10244" max="10244" width="6" style="270" customWidth="1"/>
    <col min="10245" max="10245" width="5.85546875" style="270" customWidth="1"/>
    <col min="10246" max="10246" width="6" style="270" customWidth="1"/>
    <col min="10247" max="10247" width="5.42578125" style="270" customWidth="1"/>
    <col min="10248" max="10248" width="6.28515625" style="270" customWidth="1"/>
    <col min="10249" max="10249" width="6" style="270" customWidth="1"/>
    <col min="10250" max="10250" width="5.42578125" style="270" customWidth="1"/>
    <col min="10251" max="10251" width="6.28515625" style="270" customWidth="1"/>
    <col min="10252" max="10252" width="6" style="270" customWidth="1"/>
    <col min="10253" max="10253" width="5.42578125" style="270" customWidth="1"/>
    <col min="10254" max="10254" width="6.28515625" style="270" customWidth="1"/>
    <col min="10255" max="10255" width="6" style="270" customWidth="1"/>
    <col min="10256" max="10256" width="5.42578125" style="270" customWidth="1"/>
    <col min="10257" max="10257" width="6.28515625" style="270" customWidth="1"/>
    <col min="10258" max="10258" width="6" style="270" customWidth="1"/>
    <col min="10259" max="10259" width="5.42578125" style="270" customWidth="1"/>
    <col min="10260" max="10496" width="11.5703125" style="270"/>
    <col min="10497" max="10497" width="5.5703125" style="270" customWidth="1"/>
    <col min="10498" max="10498" width="15.85546875" style="270" customWidth="1"/>
    <col min="10499" max="10499" width="8.5703125" style="270" customWidth="1"/>
    <col min="10500" max="10500" width="6" style="270" customWidth="1"/>
    <col min="10501" max="10501" width="5.85546875" style="270" customWidth="1"/>
    <col min="10502" max="10502" width="6" style="270" customWidth="1"/>
    <col min="10503" max="10503" width="5.42578125" style="270" customWidth="1"/>
    <col min="10504" max="10504" width="6.28515625" style="270" customWidth="1"/>
    <col min="10505" max="10505" width="6" style="270" customWidth="1"/>
    <col min="10506" max="10506" width="5.42578125" style="270" customWidth="1"/>
    <col min="10507" max="10507" width="6.28515625" style="270" customWidth="1"/>
    <col min="10508" max="10508" width="6" style="270" customWidth="1"/>
    <col min="10509" max="10509" width="5.42578125" style="270" customWidth="1"/>
    <col min="10510" max="10510" width="6.28515625" style="270" customWidth="1"/>
    <col min="10511" max="10511" width="6" style="270" customWidth="1"/>
    <col min="10512" max="10512" width="5.42578125" style="270" customWidth="1"/>
    <col min="10513" max="10513" width="6.28515625" style="270" customWidth="1"/>
    <col min="10514" max="10514" width="6" style="270" customWidth="1"/>
    <col min="10515" max="10515" width="5.42578125" style="270" customWidth="1"/>
    <col min="10516" max="10752" width="11.5703125" style="270"/>
    <col min="10753" max="10753" width="5.5703125" style="270" customWidth="1"/>
    <col min="10754" max="10754" width="15.85546875" style="270" customWidth="1"/>
    <col min="10755" max="10755" width="8.5703125" style="270" customWidth="1"/>
    <col min="10756" max="10756" width="6" style="270" customWidth="1"/>
    <col min="10757" max="10757" width="5.85546875" style="270" customWidth="1"/>
    <col min="10758" max="10758" width="6" style="270" customWidth="1"/>
    <col min="10759" max="10759" width="5.42578125" style="270" customWidth="1"/>
    <col min="10760" max="10760" width="6.28515625" style="270" customWidth="1"/>
    <col min="10761" max="10761" width="6" style="270" customWidth="1"/>
    <col min="10762" max="10762" width="5.42578125" style="270" customWidth="1"/>
    <col min="10763" max="10763" width="6.28515625" style="270" customWidth="1"/>
    <col min="10764" max="10764" width="6" style="270" customWidth="1"/>
    <col min="10765" max="10765" width="5.42578125" style="270" customWidth="1"/>
    <col min="10766" max="10766" width="6.28515625" style="270" customWidth="1"/>
    <col min="10767" max="10767" width="6" style="270" customWidth="1"/>
    <col min="10768" max="10768" width="5.42578125" style="270" customWidth="1"/>
    <col min="10769" max="10769" width="6.28515625" style="270" customWidth="1"/>
    <col min="10770" max="10770" width="6" style="270" customWidth="1"/>
    <col min="10771" max="10771" width="5.42578125" style="270" customWidth="1"/>
    <col min="10772" max="11008" width="11.5703125" style="270"/>
    <col min="11009" max="11009" width="5.5703125" style="270" customWidth="1"/>
    <col min="11010" max="11010" width="15.85546875" style="270" customWidth="1"/>
    <col min="11011" max="11011" width="8.5703125" style="270" customWidth="1"/>
    <col min="11012" max="11012" width="6" style="270" customWidth="1"/>
    <col min="11013" max="11013" width="5.85546875" style="270" customWidth="1"/>
    <col min="11014" max="11014" width="6" style="270" customWidth="1"/>
    <col min="11015" max="11015" width="5.42578125" style="270" customWidth="1"/>
    <col min="11016" max="11016" width="6.28515625" style="270" customWidth="1"/>
    <col min="11017" max="11017" width="6" style="270" customWidth="1"/>
    <col min="11018" max="11018" width="5.42578125" style="270" customWidth="1"/>
    <col min="11019" max="11019" width="6.28515625" style="270" customWidth="1"/>
    <col min="11020" max="11020" width="6" style="270" customWidth="1"/>
    <col min="11021" max="11021" width="5.42578125" style="270" customWidth="1"/>
    <col min="11022" max="11022" width="6.28515625" style="270" customWidth="1"/>
    <col min="11023" max="11023" width="6" style="270" customWidth="1"/>
    <col min="11024" max="11024" width="5.42578125" style="270" customWidth="1"/>
    <col min="11025" max="11025" width="6.28515625" style="270" customWidth="1"/>
    <col min="11026" max="11026" width="6" style="270" customWidth="1"/>
    <col min="11027" max="11027" width="5.42578125" style="270" customWidth="1"/>
    <col min="11028" max="11264" width="11.5703125" style="270"/>
    <col min="11265" max="11265" width="5.5703125" style="270" customWidth="1"/>
    <col min="11266" max="11266" width="15.85546875" style="270" customWidth="1"/>
    <col min="11267" max="11267" width="8.5703125" style="270" customWidth="1"/>
    <col min="11268" max="11268" width="6" style="270" customWidth="1"/>
    <col min="11269" max="11269" width="5.85546875" style="270" customWidth="1"/>
    <col min="11270" max="11270" width="6" style="270" customWidth="1"/>
    <col min="11271" max="11271" width="5.42578125" style="270" customWidth="1"/>
    <col min="11272" max="11272" width="6.28515625" style="270" customWidth="1"/>
    <col min="11273" max="11273" width="6" style="270" customWidth="1"/>
    <col min="11274" max="11274" width="5.42578125" style="270" customWidth="1"/>
    <col min="11275" max="11275" width="6.28515625" style="270" customWidth="1"/>
    <col min="11276" max="11276" width="6" style="270" customWidth="1"/>
    <col min="11277" max="11277" width="5.42578125" style="270" customWidth="1"/>
    <col min="11278" max="11278" width="6.28515625" style="270" customWidth="1"/>
    <col min="11279" max="11279" width="6" style="270" customWidth="1"/>
    <col min="11280" max="11280" width="5.42578125" style="270" customWidth="1"/>
    <col min="11281" max="11281" width="6.28515625" style="270" customWidth="1"/>
    <col min="11282" max="11282" width="6" style="270" customWidth="1"/>
    <col min="11283" max="11283" width="5.42578125" style="270" customWidth="1"/>
    <col min="11284" max="11520" width="11.5703125" style="270"/>
    <col min="11521" max="11521" width="5.5703125" style="270" customWidth="1"/>
    <col min="11522" max="11522" width="15.85546875" style="270" customWidth="1"/>
    <col min="11523" max="11523" width="8.5703125" style="270" customWidth="1"/>
    <col min="11524" max="11524" width="6" style="270" customWidth="1"/>
    <col min="11525" max="11525" width="5.85546875" style="270" customWidth="1"/>
    <col min="11526" max="11526" width="6" style="270" customWidth="1"/>
    <col min="11527" max="11527" width="5.42578125" style="270" customWidth="1"/>
    <col min="11528" max="11528" width="6.28515625" style="270" customWidth="1"/>
    <col min="11529" max="11529" width="6" style="270" customWidth="1"/>
    <col min="11530" max="11530" width="5.42578125" style="270" customWidth="1"/>
    <col min="11531" max="11531" width="6.28515625" style="270" customWidth="1"/>
    <col min="11532" max="11532" width="6" style="270" customWidth="1"/>
    <col min="11533" max="11533" width="5.42578125" style="270" customWidth="1"/>
    <col min="11534" max="11534" width="6.28515625" style="270" customWidth="1"/>
    <col min="11535" max="11535" width="6" style="270" customWidth="1"/>
    <col min="11536" max="11536" width="5.42578125" style="270" customWidth="1"/>
    <col min="11537" max="11537" width="6.28515625" style="270" customWidth="1"/>
    <col min="11538" max="11538" width="6" style="270" customWidth="1"/>
    <col min="11539" max="11539" width="5.42578125" style="270" customWidth="1"/>
    <col min="11540" max="11776" width="11.5703125" style="270"/>
    <col min="11777" max="11777" width="5.5703125" style="270" customWidth="1"/>
    <col min="11778" max="11778" width="15.85546875" style="270" customWidth="1"/>
    <col min="11779" max="11779" width="8.5703125" style="270" customWidth="1"/>
    <col min="11780" max="11780" width="6" style="270" customWidth="1"/>
    <col min="11781" max="11781" width="5.85546875" style="270" customWidth="1"/>
    <col min="11782" max="11782" width="6" style="270" customWidth="1"/>
    <col min="11783" max="11783" width="5.42578125" style="270" customWidth="1"/>
    <col min="11784" max="11784" width="6.28515625" style="270" customWidth="1"/>
    <col min="11785" max="11785" width="6" style="270" customWidth="1"/>
    <col min="11786" max="11786" width="5.42578125" style="270" customWidth="1"/>
    <col min="11787" max="11787" width="6.28515625" style="270" customWidth="1"/>
    <col min="11788" max="11788" width="6" style="270" customWidth="1"/>
    <col min="11789" max="11789" width="5.42578125" style="270" customWidth="1"/>
    <col min="11790" max="11790" width="6.28515625" style="270" customWidth="1"/>
    <col min="11791" max="11791" width="6" style="270" customWidth="1"/>
    <col min="11792" max="11792" width="5.42578125" style="270" customWidth="1"/>
    <col min="11793" max="11793" width="6.28515625" style="270" customWidth="1"/>
    <col min="11794" max="11794" width="6" style="270" customWidth="1"/>
    <col min="11795" max="11795" width="5.42578125" style="270" customWidth="1"/>
    <col min="11796" max="12032" width="11.5703125" style="270"/>
    <col min="12033" max="12033" width="5.5703125" style="270" customWidth="1"/>
    <col min="12034" max="12034" width="15.85546875" style="270" customWidth="1"/>
    <col min="12035" max="12035" width="8.5703125" style="270" customWidth="1"/>
    <col min="12036" max="12036" width="6" style="270" customWidth="1"/>
    <col min="12037" max="12037" width="5.85546875" style="270" customWidth="1"/>
    <col min="12038" max="12038" width="6" style="270" customWidth="1"/>
    <col min="12039" max="12039" width="5.42578125" style="270" customWidth="1"/>
    <col min="12040" max="12040" width="6.28515625" style="270" customWidth="1"/>
    <col min="12041" max="12041" width="6" style="270" customWidth="1"/>
    <col min="12042" max="12042" width="5.42578125" style="270" customWidth="1"/>
    <col min="12043" max="12043" width="6.28515625" style="270" customWidth="1"/>
    <col min="12044" max="12044" width="6" style="270" customWidth="1"/>
    <col min="12045" max="12045" width="5.42578125" style="270" customWidth="1"/>
    <col min="12046" max="12046" width="6.28515625" style="270" customWidth="1"/>
    <col min="12047" max="12047" width="6" style="270" customWidth="1"/>
    <col min="12048" max="12048" width="5.42578125" style="270" customWidth="1"/>
    <col min="12049" max="12049" width="6.28515625" style="270" customWidth="1"/>
    <col min="12050" max="12050" width="6" style="270" customWidth="1"/>
    <col min="12051" max="12051" width="5.42578125" style="270" customWidth="1"/>
    <col min="12052" max="12288" width="11.5703125" style="270"/>
    <col min="12289" max="12289" width="5.5703125" style="270" customWidth="1"/>
    <col min="12290" max="12290" width="15.85546875" style="270" customWidth="1"/>
    <col min="12291" max="12291" width="8.5703125" style="270" customWidth="1"/>
    <col min="12292" max="12292" width="6" style="270" customWidth="1"/>
    <col min="12293" max="12293" width="5.85546875" style="270" customWidth="1"/>
    <col min="12294" max="12294" width="6" style="270" customWidth="1"/>
    <col min="12295" max="12295" width="5.42578125" style="270" customWidth="1"/>
    <col min="12296" max="12296" width="6.28515625" style="270" customWidth="1"/>
    <col min="12297" max="12297" width="6" style="270" customWidth="1"/>
    <col min="12298" max="12298" width="5.42578125" style="270" customWidth="1"/>
    <col min="12299" max="12299" width="6.28515625" style="270" customWidth="1"/>
    <col min="12300" max="12300" width="6" style="270" customWidth="1"/>
    <col min="12301" max="12301" width="5.42578125" style="270" customWidth="1"/>
    <col min="12302" max="12302" width="6.28515625" style="270" customWidth="1"/>
    <col min="12303" max="12303" width="6" style="270" customWidth="1"/>
    <col min="12304" max="12304" width="5.42578125" style="270" customWidth="1"/>
    <col min="12305" max="12305" width="6.28515625" style="270" customWidth="1"/>
    <col min="12306" max="12306" width="6" style="270" customWidth="1"/>
    <col min="12307" max="12307" width="5.42578125" style="270" customWidth="1"/>
    <col min="12308" max="12544" width="11.5703125" style="270"/>
    <col min="12545" max="12545" width="5.5703125" style="270" customWidth="1"/>
    <col min="12546" max="12546" width="15.85546875" style="270" customWidth="1"/>
    <col min="12547" max="12547" width="8.5703125" style="270" customWidth="1"/>
    <col min="12548" max="12548" width="6" style="270" customWidth="1"/>
    <col min="12549" max="12549" width="5.85546875" style="270" customWidth="1"/>
    <col min="12550" max="12550" width="6" style="270" customWidth="1"/>
    <col min="12551" max="12551" width="5.42578125" style="270" customWidth="1"/>
    <col min="12552" max="12552" width="6.28515625" style="270" customWidth="1"/>
    <col min="12553" max="12553" width="6" style="270" customWidth="1"/>
    <col min="12554" max="12554" width="5.42578125" style="270" customWidth="1"/>
    <col min="12555" max="12555" width="6.28515625" style="270" customWidth="1"/>
    <col min="12556" max="12556" width="6" style="270" customWidth="1"/>
    <col min="12557" max="12557" width="5.42578125" style="270" customWidth="1"/>
    <col min="12558" max="12558" width="6.28515625" style="270" customWidth="1"/>
    <col min="12559" max="12559" width="6" style="270" customWidth="1"/>
    <col min="12560" max="12560" width="5.42578125" style="270" customWidth="1"/>
    <col min="12561" max="12561" width="6.28515625" style="270" customWidth="1"/>
    <col min="12562" max="12562" width="6" style="270" customWidth="1"/>
    <col min="12563" max="12563" width="5.42578125" style="270" customWidth="1"/>
    <col min="12564" max="12800" width="11.5703125" style="270"/>
    <col min="12801" max="12801" width="5.5703125" style="270" customWidth="1"/>
    <col min="12802" max="12802" width="15.85546875" style="270" customWidth="1"/>
    <col min="12803" max="12803" width="8.5703125" style="270" customWidth="1"/>
    <col min="12804" max="12804" width="6" style="270" customWidth="1"/>
    <col min="12805" max="12805" width="5.85546875" style="270" customWidth="1"/>
    <col min="12806" max="12806" width="6" style="270" customWidth="1"/>
    <col min="12807" max="12807" width="5.42578125" style="270" customWidth="1"/>
    <col min="12808" max="12808" width="6.28515625" style="270" customWidth="1"/>
    <col min="12809" max="12809" width="6" style="270" customWidth="1"/>
    <col min="12810" max="12810" width="5.42578125" style="270" customWidth="1"/>
    <col min="12811" max="12811" width="6.28515625" style="270" customWidth="1"/>
    <col min="12812" max="12812" width="6" style="270" customWidth="1"/>
    <col min="12813" max="12813" width="5.42578125" style="270" customWidth="1"/>
    <col min="12814" max="12814" width="6.28515625" style="270" customWidth="1"/>
    <col min="12815" max="12815" width="6" style="270" customWidth="1"/>
    <col min="12816" max="12816" width="5.42578125" style="270" customWidth="1"/>
    <col min="12817" max="12817" width="6.28515625" style="270" customWidth="1"/>
    <col min="12818" max="12818" width="6" style="270" customWidth="1"/>
    <col min="12819" max="12819" width="5.42578125" style="270" customWidth="1"/>
    <col min="12820" max="13056" width="11.5703125" style="270"/>
    <col min="13057" max="13057" width="5.5703125" style="270" customWidth="1"/>
    <col min="13058" max="13058" width="15.85546875" style="270" customWidth="1"/>
    <col min="13059" max="13059" width="8.5703125" style="270" customWidth="1"/>
    <col min="13060" max="13060" width="6" style="270" customWidth="1"/>
    <col min="13061" max="13061" width="5.85546875" style="270" customWidth="1"/>
    <col min="13062" max="13062" width="6" style="270" customWidth="1"/>
    <col min="13063" max="13063" width="5.42578125" style="270" customWidth="1"/>
    <col min="13064" max="13064" width="6.28515625" style="270" customWidth="1"/>
    <col min="13065" max="13065" width="6" style="270" customWidth="1"/>
    <col min="13066" max="13066" width="5.42578125" style="270" customWidth="1"/>
    <col min="13067" max="13067" width="6.28515625" style="270" customWidth="1"/>
    <col min="13068" max="13068" width="6" style="270" customWidth="1"/>
    <col min="13069" max="13069" width="5.42578125" style="270" customWidth="1"/>
    <col min="13070" max="13070" width="6.28515625" style="270" customWidth="1"/>
    <col min="13071" max="13071" width="6" style="270" customWidth="1"/>
    <col min="13072" max="13072" width="5.42578125" style="270" customWidth="1"/>
    <col min="13073" max="13073" width="6.28515625" style="270" customWidth="1"/>
    <col min="13074" max="13074" width="6" style="270" customWidth="1"/>
    <col min="13075" max="13075" width="5.42578125" style="270" customWidth="1"/>
    <col min="13076" max="13312" width="11.5703125" style="270"/>
    <col min="13313" max="13313" width="5.5703125" style="270" customWidth="1"/>
    <col min="13314" max="13314" width="15.85546875" style="270" customWidth="1"/>
    <col min="13315" max="13315" width="8.5703125" style="270" customWidth="1"/>
    <col min="13316" max="13316" width="6" style="270" customWidth="1"/>
    <col min="13317" max="13317" width="5.85546875" style="270" customWidth="1"/>
    <col min="13318" max="13318" width="6" style="270" customWidth="1"/>
    <col min="13319" max="13319" width="5.42578125" style="270" customWidth="1"/>
    <col min="13320" max="13320" width="6.28515625" style="270" customWidth="1"/>
    <col min="13321" max="13321" width="6" style="270" customWidth="1"/>
    <col min="13322" max="13322" width="5.42578125" style="270" customWidth="1"/>
    <col min="13323" max="13323" width="6.28515625" style="270" customWidth="1"/>
    <col min="13324" max="13324" width="6" style="270" customWidth="1"/>
    <col min="13325" max="13325" width="5.42578125" style="270" customWidth="1"/>
    <col min="13326" max="13326" width="6.28515625" style="270" customWidth="1"/>
    <col min="13327" max="13327" width="6" style="270" customWidth="1"/>
    <col min="13328" max="13328" width="5.42578125" style="270" customWidth="1"/>
    <col min="13329" max="13329" width="6.28515625" style="270" customWidth="1"/>
    <col min="13330" max="13330" width="6" style="270" customWidth="1"/>
    <col min="13331" max="13331" width="5.42578125" style="270" customWidth="1"/>
    <col min="13332" max="13568" width="11.5703125" style="270"/>
    <col min="13569" max="13569" width="5.5703125" style="270" customWidth="1"/>
    <col min="13570" max="13570" width="15.85546875" style="270" customWidth="1"/>
    <col min="13571" max="13571" width="8.5703125" style="270" customWidth="1"/>
    <col min="13572" max="13572" width="6" style="270" customWidth="1"/>
    <col min="13573" max="13573" width="5.85546875" style="270" customWidth="1"/>
    <col min="13574" max="13574" width="6" style="270" customWidth="1"/>
    <col min="13575" max="13575" width="5.42578125" style="270" customWidth="1"/>
    <col min="13576" max="13576" width="6.28515625" style="270" customWidth="1"/>
    <col min="13577" max="13577" width="6" style="270" customWidth="1"/>
    <col min="13578" max="13578" width="5.42578125" style="270" customWidth="1"/>
    <col min="13579" max="13579" width="6.28515625" style="270" customWidth="1"/>
    <col min="13580" max="13580" width="6" style="270" customWidth="1"/>
    <col min="13581" max="13581" width="5.42578125" style="270" customWidth="1"/>
    <col min="13582" max="13582" width="6.28515625" style="270" customWidth="1"/>
    <col min="13583" max="13583" width="6" style="270" customWidth="1"/>
    <col min="13584" max="13584" width="5.42578125" style="270" customWidth="1"/>
    <col min="13585" max="13585" width="6.28515625" style="270" customWidth="1"/>
    <col min="13586" max="13586" width="6" style="270" customWidth="1"/>
    <col min="13587" max="13587" width="5.42578125" style="270" customWidth="1"/>
    <col min="13588" max="13824" width="11.5703125" style="270"/>
    <col min="13825" max="13825" width="5.5703125" style="270" customWidth="1"/>
    <col min="13826" max="13826" width="15.85546875" style="270" customWidth="1"/>
    <col min="13827" max="13827" width="8.5703125" style="270" customWidth="1"/>
    <col min="13828" max="13828" width="6" style="270" customWidth="1"/>
    <col min="13829" max="13829" width="5.85546875" style="270" customWidth="1"/>
    <col min="13830" max="13830" width="6" style="270" customWidth="1"/>
    <col min="13831" max="13831" width="5.42578125" style="270" customWidth="1"/>
    <col min="13832" max="13832" width="6.28515625" style="270" customWidth="1"/>
    <col min="13833" max="13833" width="6" style="270" customWidth="1"/>
    <col min="13834" max="13834" width="5.42578125" style="270" customWidth="1"/>
    <col min="13835" max="13835" width="6.28515625" style="270" customWidth="1"/>
    <col min="13836" max="13836" width="6" style="270" customWidth="1"/>
    <col min="13837" max="13837" width="5.42578125" style="270" customWidth="1"/>
    <col min="13838" max="13838" width="6.28515625" style="270" customWidth="1"/>
    <col min="13839" max="13839" width="6" style="270" customWidth="1"/>
    <col min="13840" max="13840" width="5.42578125" style="270" customWidth="1"/>
    <col min="13841" max="13841" width="6.28515625" style="270" customWidth="1"/>
    <col min="13842" max="13842" width="6" style="270" customWidth="1"/>
    <col min="13843" max="13843" width="5.42578125" style="270" customWidth="1"/>
    <col min="13844" max="14080" width="11.5703125" style="270"/>
    <col min="14081" max="14081" width="5.5703125" style="270" customWidth="1"/>
    <col min="14082" max="14082" width="15.85546875" style="270" customWidth="1"/>
    <col min="14083" max="14083" width="8.5703125" style="270" customWidth="1"/>
    <col min="14084" max="14084" width="6" style="270" customWidth="1"/>
    <col min="14085" max="14085" width="5.85546875" style="270" customWidth="1"/>
    <col min="14086" max="14086" width="6" style="270" customWidth="1"/>
    <col min="14087" max="14087" width="5.42578125" style="270" customWidth="1"/>
    <col min="14088" max="14088" width="6.28515625" style="270" customWidth="1"/>
    <col min="14089" max="14089" width="6" style="270" customWidth="1"/>
    <col min="14090" max="14090" width="5.42578125" style="270" customWidth="1"/>
    <col min="14091" max="14091" width="6.28515625" style="270" customWidth="1"/>
    <col min="14092" max="14092" width="6" style="270" customWidth="1"/>
    <col min="14093" max="14093" width="5.42578125" style="270" customWidth="1"/>
    <col min="14094" max="14094" width="6.28515625" style="270" customWidth="1"/>
    <col min="14095" max="14095" width="6" style="270" customWidth="1"/>
    <col min="14096" max="14096" width="5.42578125" style="270" customWidth="1"/>
    <col min="14097" max="14097" width="6.28515625" style="270" customWidth="1"/>
    <col min="14098" max="14098" width="6" style="270" customWidth="1"/>
    <col min="14099" max="14099" width="5.42578125" style="270" customWidth="1"/>
    <col min="14100" max="14336" width="11.5703125" style="270"/>
    <col min="14337" max="14337" width="5.5703125" style="270" customWidth="1"/>
    <col min="14338" max="14338" width="15.85546875" style="270" customWidth="1"/>
    <col min="14339" max="14339" width="8.5703125" style="270" customWidth="1"/>
    <col min="14340" max="14340" width="6" style="270" customWidth="1"/>
    <col min="14341" max="14341" width="5.85546875" style="270" customWidth="1"/>
    <col min="14342" max="14342" width="6" style="270" customWidth="1"/>
    <col min="14343" max="14343" width="5.42578125" style="270" customWidth="1"/>
    <col min="14344" max="14344" width="6.28515625" style="270" customWidth="1"/>
    <col min="14345" max="14345" width="6" style="270" customWidth="1"/>
    <col min="14346" max="14346" width="5.42578125" style="270" customWidth="1"/>
    <col min="14347" max="14347" width="6.28515625" style="270" customWidth="1"/>
    <col min="14348" max="14348" width="6" style="270" customWidth="1"/>
    <col min="14349" max="14349" width="5.42578125" style="270" customWidth="1"/>
    <col min="14350" max="14350" width="6.28515625" style="270" customWidth="1"/>
    <col min="14351" max="14351" width="6" style="270" customWidth="1"/>
    <col min="14352" max="14352" width="5.42578125" style="270" customWidth="1"/>
    <col min="14353" max="14353" width="6.28515625" style="270" customWidth="1"/>
    <col min="14354" max="14354" width="6" style="270" customWidth="1"/>
    <col min="14355" max="14355" width="5.42578125" style="270" customWidth="1"/>
    <col min="14356" max="14592" width="11.5703125" style="270"/>
    <col min="14593" max="14593" width="5.5703125" style="270" customWidth="1"/>
    <col min="14594" max="14594" width="15.85546875" style="270" customWidth="1"/>
    <col min="14595" max="14595" width="8.5703125" style="270" customWidth="1"/>
    <col min="14596" max="14596" width="6" style="270" customWidth="1"/>
    <col min="14597" max="14597" width="5.85546875" style="270" customWidth="1"/>
    <col min="14598" max="14598" width="6" style="270" customWidth="1"/>
    <col min="14599" max="14599" width="5.42578125" style="270" customWidth="1"/>
    <col min="14600" max="14600" width="6.28515625" style="270" customWidth="1"/>
    <col min="14601" max="14601" width="6" style="270" customWidth="1"/>
    <col min="14602" max="14602" width="5.42578125" style="270" customWidth="1"/>
    <col min="14603" max="14603" width="6.28515625" style="270" customWidth="1"/>
    <col min="14604" max="14604" width="6" style="270" customWidth="1"/>
    <col min="14605" max="14605" width="5.42578125" style="270" customWidth="1"/>
    <col min="14606" max="14606" width="6.28515625" style="270" customWidth="1"/>
    <col min="14607" max="14607" width="6" style="270" customWidth="1"/>
    <col min="14608" max="14608" width="5.42578125" style="270" customWidth="1"/>
    <col min="14609" max="14609" width="6.28515625" style="270" customWidth="1"/>
    <col min="14610" max="14610" width="6" style="270" customWidth="1"/>
    <col min="14611" max="14611" width="5.42578125" style="270" customWidth="1"/>
    <col min="14612" max="14848" width="11.5703125" style="270"/>
    <col min="14849" max="14849" width="5.5703125" style="270" customWidth="1"/>
    <col min="14850" max="14850" width="15.85546875" style="270" customWidth="1"/>
    <col min="14851" max="14851" width="8.5703125" style="270" customWidth="1"/>
    <col min="14852" max="14852" width="6" style="270" customWidth="1"/>
    <col min="14853" max="14853" width="5.85546875" style="270" customWidth="1"/>
    <col min="14854" max="14854" width="6" style="270" customWidth="1"/>
    <col min="14855" max="14855" width="5.42578125" style="270" customWidth="1"/>
    <col min="14856" max="14856" width="6.28515625" style="270" customWidth="1"/>
    <col min="14857" max="14857" width="6" style="270" customWidth="1"/>
    <col min="14858" max="14858" width="5.42578125" style="270" customWidth="1"/>
    <col min="14859" max="14859" width="6.28515625" style="270" customWidth="1"/>
    <col min="14860" max="14860" width="6" style="270" customWidth="1"/>
    <col min="14861" max="14861" width="5.42578125" style="270" customWidth="1"/>
    <col min="14862" max="14862" width="6.28515625" style="270" customWidth="1"/>
    <col min="14863" max="14863" width="6" style="270" customWidth="1"/>
    <col min="14864" max="14864" width="5.42578125" style="270" customWidth="1"/>
    <col min="14865" max="14865" width="6.28515625" style="270" customWidth="1"/>
    <col min="14866" max="14866" width="6" style="270" customWidth="1"/>
    <col min="14867" max="14867" width="5.42578125" style="270" customWidth="1"/>
    <col min="14868" max="15104" width="11.5703125" style="270"/>
    <col min="15105" max="15105" width="5.5703125" style="270" customWidth="1"/>
    <col min="15106" max="15106" width="15.85546875" style="270" customWidth="1"/>
    <col min="15107" max="15107" width="8.5703125" style="270" customWidth="1"/>
    <col min="15108" max="15108" width="6" style="270" customWidth="1"/>
    <col min="15109" max="15109" width="5.85546875" style="270" customWidth="1"/>
    <col min="15110" max="15110" width="6" style="270" customWidth="1"/>
    <col min="15111" max="15111" width="5.42578125" style="270" customWidth="1"/>
    <col min="15112" max="15112" width="6.28515625" style="270" customWidth="1"/>
    <col min="15113" max="15113" width="6" style="270" customWidth="1"/>
    <col min="15114" max="15114" width="5.42578125" style="270" customWidth="1"/>
    <col min="15115" max="15115" width="6.28515625" style="270" customWidth="1"/>
    <col min="15116" max="15116" width="6" style="270" customWidth="1"/>
    <col min="15117" max="15117" width="5.42578125" style="270" customWidth="1"/>
    <col min="15118" max="15118" width="6.28515625" style="270" customWidth="1"/>
    <col min="15119" max="15119" width="6" style="270" customWidth="1"/>
    <col min="15120" max="15120" width="5.42578125" style="270" customWidth="1"/>
    <col min="15121" max="15121" width="6.28515625" style="270" customWidth="1"/>
    <col min="15122" max="15122" width="6" style="270" customWidth="1"/>
    <col min="15123" max="15123" width="5.42578125" style="270" customWidth="1"/>
    <col min="15124" max="15360" width="11.5703125" style="270"/>
    <col min="15361" max="15361" width="5.5703125" style="270" customWidth="1"/>
    <col min="15362" max="15362" width="15.85546875" style="270" customWidth="1"/>
    <col min="15363" max="15363" width="8.5703125" style="270" customWidth="1"/>
    <col min="15364" max="15364" width="6" style="270" customWidth="1"/>
    <col min="15365" max="15365" width="5.85546875" style="270" customWidth="1"/>
    <col min="15366" max="15366" width="6" style="270" customWidth="1"/>
    <col min="15367" max="15367" width="5.42578125" style="270" customWidth="1"/>
    <col min="15368" max="15368" width="6.28515625" style="270" customWidth="1"/>
    <col min="15369" max="15369" width="6" style="270" customWidth="1"/>
    <col min="15370" max="15370" width="5.42578125" style="270" customWidth="1"/>
    <col min="15371" max="15371" width="6.28515625" style="270" customWidth="1"/>
    <col min="15372" max="15372" width="6" style="270" customWidth="1"/>
    <col min="15373" max="15373" width="5.42578125" style="270" customWidth="1"/>
    <col min="15374" max="15374" width="6.28515625" style="270" customWidth="1"/>
    <col min="15375" max="15375" width="6" style="270" customWidth="1"/>
    <col min="15376" max="15376" width="5.42578125" style="270" customWidth="1"/>
    <col min="15377" max="15377" width="6.28515625" style="270" customWidth="1"/>
    <col min="15378" max="15378" width="6" style="270" customWidth="1"/>
    <col min="15379" max="15379" width="5.42578125" style="270" customWidth="1"/>
    <col min="15380" max="15616" width="11.5703125" style="270"/>
    <col min="15617" max="15617" width="5.5703125" style="270" customWidth="1"/>
    <col min="15618" max="15618" width="15.85546875" style="270" customWidth="1"/>
    <col min="15619" max="15619" width="8.5703125" style="270" customWidth="1"/>
    <col min="15620" max="15620" width="6" style="270" customWidth="1"/>
    <col min="15621" max="15621" width="5.85546875" style="270" customWidth="1"/>
    <col min="15622" max="15622" width="6" style="270" customWidth="1"/>
    <col min="15623" max="15623" width="5.42578125" style="270" customWidth="1"/>
    <col min="15624" max="15624" width="6.28515625" style="270" customWidth="1"/>
    <col min="15625" max="15625" width="6" style="270" customWidth="1"/>
    <col min="15626" max="15626" width="5.42578125" style="270" customWidth="1"/>
    <col min="15627" max="15627" width="6.28515625" style="270" customWidth="1"/>
    <col min="15628" max="15628" width="6" style="270" customWidth="1"/>
    <col min="15629" max="15629" width="5.42578125" style="270" customWidth="1"/>
    <col min="15630" max="15630" width="6.28515625" style="270" customWidth="1"/>
    <col min="15631" max="15631" width="6" style="270" customWidth="1"/>
    <col min="15632" max="15632" width="5.42578125" style="270" customWidth="1"/>
    <col min="15633" max="15633" width="6.28515625" style="270" customWidth="1"/>
    <col min="15634" max="15634" width="6" style="270" customWidth="1"/>
    <col min="15635" max="15635" width="5.42578125" style="270" customWidth="1"/>
    <col min="15636" max="15872" width="11.5703125" style="270"/>
    <col min="15873" max="15873" width="5.5703125" style="270" customWidth="1"/>
    <col min="15874" max="15874" width="15.85546875" style="270" customWidth="1"/>
    <col min="15875" max="15875" width="8.5703125" style="270" customWidth="1"/>
    <col min="15876" max="15876" width="6" style="270" customWidth="1"/>
    <col min="15877" max="15877" width="5.85546875" style="270" customWidth="1"/>
    <col min="15878" max="15878" width="6" style="270" customWidth="1"/>
    <col min="15879" max="15879" width="5.42578125" style="270" customWidth="1"/>
    <col min="15880" max="15880" width="6.28515625" style="270" customWidth="1"/>
    <col min="15881" max="15881" width="6" style="270" customWidth="1"/>
    <col min="15882" max="15882" width="5.42578125" style="270" customWidth="1"/>
    <col min="15883" max="15883" width="6.28515625" style="270" customWidth="1"/>
    <col min="15884" max="15884" width="6" style="270" customWidth="1"/>
    <col min="15885" max="15885" width="5.42578125" style="270" customWidth="1"/>
    <col min="15886" max="15886" width="6.28515625" style="270" customWidth="1"/>
    <col min="15887" max="15887" width="6" style="270" customWidth="1"/>
    <col min="15888" max="15888" width="5.42578125" style="270" customWidth="1"/>
    <col min="15889" max="15889" width="6.28515625" style="270" customWidth="1"/>
    <col min="15890" max="15890" width="6" style="270" customWidth="1"/>
    <col min="15891" max="15891" width="5.42578125" style="270" customWidth="1"/>
    <col min="15892" max="16128" width="11.5703125" style="270"/>
    <col min="16129" max="16129" width="5.5703125" style="270" customWidth="1"/>
    <col min="16130" max="16130" width="15.85546875" style="270" customWidth="1"/>
    <col min="16131" max="16131" width="8.5703125" style="270" customWidth="1"/>
    <col min="16132" max="16132" width="6" style="270" customWidth="1"/>
    <col min="16133" max="16133" width="5.85546875" style="270" customWidth="1"/>
    <col min="16134" max="16134" width="6" style="270" customWidth="1"/>
    <col min="16135" max="16135" width="5.42578125" style="270" customWidth="1"/>
    <col min="16136" max="16136" width="6.28515625" style="270" customWidth="1"/>
    <col min="16137" max="16137" width="6" style="270" customWidth="1"/>
    <col min="16138" max="16138" width="5.42578125" style="270" customWidth="1"/>
    <col min="16139" max="16139" width="6.28515625" style="270" customWidth="1"/>
    <col min="16140" max="16140" width="6" style="270" customWidth="1"/>
    <col min="16141" max="16141" width="5.42578125" style="270" customWidth="1"/>
    <col min="16142" max="16142" width="6.28515625" style="270" customWidth="1"/>
    <col min="16143" max="16143" width="6" style="270" customWidth="1"/>
    <col min="16144" max="16144" width="5.42578125" style="270" customWidth="1"/>
    <col min="16145" max="16145" width="6.28515625" style="270" customWidth="1"/>
    <col min="16146" max="16146" width="6" style="270" customWidth="1"/>
    <col min="16147" max="16147" width="5.42578125" style="270" customWidth="1"/>
    <col min="16148" max="16384" width="11.5703125" style="270"/>
  </cols>
  <sheetData>
    <row r="1" spans="1:19" x14ac:dyDescent="0.2">
      <c r="A1" s="356" t="s">
        <v>158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x14ac:dyDescent="0.2"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ht="25.5" x14ac:dyDescent="0.2">
      <c r="A3" s="272" t="s">
        <v>159</v>
      </c>
      <c r="B3" s="273" t="s">
        <v>160</v>
      </c>
      <c r="C3" s="274" t="s">
        <v>161</v>
      </c>
      <c r="D3" s="272" t="s">
        <v>162</v>
      </c>
      <c r="E3" s="274" t="s">
        <v>163</v>
      </c>
      <c r="F3" s="272" t="s">
        <v>164</v>
      </c>
      <c r="G3" s="274" t="s">
        <v>11</v>
      </c>
      <c r="H3" s="274" t="s">
        <v>165</v>
      </c>
      <c r="I3" s="272" t="s">
        <v>164</v>
      </c>
      <c r="J3" s="274" t="s">
        <v>11</v>
      </c>
      <c r="K3" s="274" t="s">
        <v>166</v>
      </c>
      <c r="L3" s="272" t="s">
        <v>164</v>
      </c>
      <c r="M3" s="274" t="s">
        <v>11</v>
      </c>
      <c r="N3" s="274" t="s">
        <v>167</v>
      </c>
      <c r="O3" s="272" t="s">
        <v>164</v>
      </c>
      <c r="P3" s="274" t="s">
        <v>11</v>
      </c>
      <c r="Q3" s="274" t="s">
        <v>168</v>
      </c>
      <c r="R3" s="272" t="s">
        <v>164</v>
      </c>
      <c r="S3" s="274" t="s">
        <v>11</v>
      </c>
    </row>
    <row r="4" spans="1:19" x14ac:dyDescent="0.2">
      <c r="A4" s="274"/>
      <c r="B4" s="357" t="s">
        <v>54</v>
      </c>
      <c r="C4" s="274">
        <v>1</v>
      </c>
      <c r="D4" s="274">
        <v>0.5</v>
      </c>
      <c r="E4" s="274">
        <v>6</v>
      </c>
      <c r="F4" s="358">
        <f>D4+D5+E4+E5</f>
        <v>6.5</v>
      </c>
      <c r="G4" s="359">
        <f>RANK(F4,F$4:F$59)</f>
        <v>16</v>
      </c>
      <c r="H4" s="274">
        <v>7</v>
      </c>
      <c r="I4" s="358">
        <f t="shared" ref="I4:I12" si="0">F4+H4+H5</f>
        <v>13.5</v>
      </c>
      <c r="J4" s="359">
        <f>RANK(I4,$I$4:$I$59)</f>
        <v>26</v>
      </c>
      <c r="K4" s="274">
        <v>8</v>
      </c>
      <c r="L4" s="358">
        <f>I4+K4+K5</f>
        <v>21.5</v>
      </c>
      <c r="M4" s="359">
        <f>RANK(L4,L$4:L$59)</f>
        <v>17</v>
      </c>
      <c r="N4" s="274">
        <v>11</v>
      </c>
      <c r="O4" s="358">
        <f>L4+N4+N5</f>
        <v>32.5</v>
      </c>
      <c r="P4" s="359">
        <f>RANK(O4,O$4:O$59)</f>
        <v>16</v>
      </c>
      <c r="Q4" s="274">
        <v>8</v>
      </c>
      <c r="R4" s="358">
        <f>O4+Q4+Q5</f>
        <v>40.5</v>
      </c>
      <c r="S4" s="359">
        <f>RANK(R4,R$4:R$59)</f>
        <v>16</v>
      </c>
    </row>
    <row r="5" spans="1:19" x14ac:dyDescent="0.2">
      <c r="A5" s="274"/>
      <c r="B5" s="357"/>
      <c r="C5" s="274">
        <v>2</v>
      </c>
      <c r="D5" s="274">
        <v>0</v>
      </c>
      <c r="E5" s="274">
        <v>0</v>
      </c>
      <c r="F5" s="358">
        <f>D5+D6+E5+E6</f>
        <v>13</v>
      </c>
      <c r="G5" s="359"/>
      <c r="H5" s="274">
        <v>0</v>
      </c>
      <c r="I5" s="358">
        <f t="shared" si="0"/>
        <v>28</v>
      </c>
      <c r="J5" s="359"/>
      <c r="K5" s="274">
        <v>0</v>
      </c>
      <c r="L5" s="358">
        <f>I5+K5+K6</f>
        <v>43</v>
      </c>
      <c r="M5" s="359"/>
      <c r="N5" s="274">
        <v>0</v>
      </c>
      <c r="O5" s="358">
        <f>L5+N5+N6</f>
        <v>58</v>
      </c>
      <c r="P5" s="359"/>
      <c r="Q5" s="274"/>
      <c r="R5" s="358">
        <f>O5+Q5+Q6</f>
        <v>72</v>
      </c>
      <c r="S5" s="359"/>
    </row>
    <row r="6" spans="1:19" x14ac:dyDescent="0.2">
      <c r="A6" s="274"/>
      <c r="B6" s="357" t="s">
        <v>58</v>
      </c>
      <c r="C6" s="274">
        <v>1</v>
      </c>
      <c r="D6" s="274">
        <v>1</v>
      </c>
      <c r="E6" s="274">
        <v>12</v>
      </c>
      <c r="F6" s="358">
        <f>D6+D7+E6+E7</f>
        <v>23</v>
      </c>
      <c r="G6" s="359">
        <f>RANK(F6,F$4:F$59)</f>
        <v>6</v>
      </c>
      <c r="H6" s="274">
        <v>15</v>
      </c>
      <c r="I6" s="358">
        <f t="shared" si="0"/>
        <v>51</v>
      </c>
      <c r="J6" s="359">
        <f>RANK(I6,$I$4:$I$59)</f>
        <v>2</v>
      </c>
      <c r="K6" s="274">
        <v>15</v>
      </c>
      <c r="L6" s="358">
        <f>I6+K6+K7</f>
        <v>79</v>
      </c>
      <c r="M6" s="359">
        <f>RANK(L6,L$4:L$59)</f>
        <v>2</v>
      </c>
      <c r="N6" s="274">
        <v>15</v>
      </c>
      <c r="O6" s="358">
        <f>L6+N6+N7</f>
        <v>108</v>
      </c>
      <c r="P6" s="359">
        <f>RANK(O6,O$4:O$59)</f>
        <v>1</v>
      </c>
      <c r="Q6" s="274">
        <v>14</v>
      </c>
      <c r="R6" s="358">
        <f>O6+Q6+Q7</f>
        <v>122</v>
      </c>
      <c r="S6" s="359">
        <f>RANK(R6,R$4:R$59)</f>
        <v>1</v>
      </c>
    </row>
    <row r="7" spans="1:19" x14ac:dyDescent="0.2">
      <c r="A7" s="274"/>
      <c r="B7" s="357"/>
      <c r="C7" s="274">
        <v>2</v>
      </c>
      <c r="D7" s="274">
        <v>1</v>
      </c>
      <c r="E7" s="274">
        <v>9</v>
      </c>
      <c r="F7" s="358"/>
      <c r="G7" s="359"/>
      <c r="H7" s="274">
        <v>13</v>
      </c>
      <c r="I7" s="358">
        <f t="shared" si="0"/>
        <v>27</v>
      </c>
      <c r="J7" s="359"/>
      <c r="K7" s="274">
        <v>13</v>
      </c>
      <c r="L7" s="358">
        <f>I7+K7+K8</f>
        <v>52</v>
      </c>
      <c r="M7" s="359"/>
      <c r="N7" s="274">
        <v>14</v>
      </c>
      <c r="O7" s="358"/>
      <c r="P7" s="359"/>
      <c r="Q7" s="274"/>
      <c r="R7" s="358"/>
      <c r="S7" s="359"/>
    </row>
    <row r="8" spans="1:19" ht="12.75" customHeight="1" x14ac:dyDescent="0.2">
      <c r="A8" s="274"/>
      <c r="B8" s="360" t="s">
        <v>60</v>
      </c>
      <c r="C8" s="274">
        <v>1</v>
      </c>
      <c r="D8" s="274">
        <v>0</v>
      </c>
      <c r="E8" s="274">
        <v>13</v>
      </c>
      <c r="F8" s="358">
        <f>D8+D9+E8+E9</f>
        <v>24</v>
      </c>
      <c r="G8" s="359">
        <f>RANK(F8,F$4:F$59)</f>
        <v>2</v>
      </c>
      <c r="H8" s="274">
        <v>14</v>
      </c>
      <c r="I8" s="358">
        <f t="shared" si="0"/>
        <v>50</v>
      </c>
      <c r="J8" s="359">
        <f>RANK(I8,$I$4:$I$59)</f>
        <v>3</v>
      </c>
      <c r="K8" s="274">
        <v>12</v>
      </c>
      <c r="L8" s="358">
        <f>I8+K8+K9</f>
        <v>74</v>
      </c>
      <c r="M8" s="359">
        <f>RANK(L8,L$4:L$59)</f>
        <v>4</v>
      </c>
      <c r="N8" s="274">
        <v>14</v>
      </c>
      <c r="O8" s="358">
        <f>L8+N8+N9</f>
        <v>101</v>
      </c>
      <c r="P8" s="359">
        <f>RANK(O8,O$4:O$59)</f>
        <v>3</v>
      </c>
      <c r="Q8" s="274">
        <v>13</v>
      </c>
      <c r="R8" s="358">
        <f>O8+Q8+Q9</f>
        <v>114</v>
      </c>
      <c r="S8" s="359">
        <f>RANK(R8,R$4:R$59)</f>
        <v>3</v>
      </c>
    </row>
    <row r="9" spans="1:19" x14ac:dyDescent="0.2">
      <c r="A9" s="274"/>
      <c r="B9" s="360"/>
      <c r="C9" s="274">
        <v>2</v>
      </c>
      <c r="D9" s="274">
        <v>0</v>
      </c>
      <c r="E9" s="274">
        <v>11</v>
      </c>
      <c r="F9" s="358"/>
      <c r="G9" s="359"/>
      <c r="H9" s="274">
        <v>12</v>
      </c>
      <c r="I9" s="358">
        <f t="shared" si="0"/>
        <v>22</v>
      </c>
      <c r="J9" s="359"/>
      <c r="K9" s="274">
        <v>12</v>
      </c>
      <c r="L9" s="358"/>
      <c r="M9" s="359"/>
      <c r="N9" s="274">
        <v>13</v>
      </c>
      <c r="O9" s="358"/>
      <c r="P9" s="359"/>
      <c r="Q9" s="274"/>
      <c r="R9" s="358"/>
      <c r="S9" s="359"/>
    </row>
    <row r="10" spans="1:19" x14ac:dyDescent="0.2">
      <c r="A10" s="274"/>
      <c r="B10" s="357" t="s">
        <v>71</v>
      </c>
      <c r="C10" s="274">
        <v>1</v>
      </c>
      <c r="D10" s="274">
        <v>0</v>
      </c>
      <c r="E10" s="274">
        <v>7</v>
      </c>
      <c r="F10" s="358">
        <f>D10+D11+E10+E11</f>
        <v>11</v>
      </c>
      <c r="G10" s="359">
        <f>RANK(F10,F$4:F$59)</f>
        <v>13</v>
      </c>
      <c r="H10" s="274">
        <v>10</v>
      </c>
      <c r="I10" s="358">
        <f t="shared" si="0"/>
        <v>28</v>
      </c>
      <c r="J10" s="359">
        <f>RANK(I10,$I$4:$I$59)</f>
        <v>11</v>
      </c>
      <c r="K10" s="274">
        <v>9</v>
      </c>
      <c r="L10" s="358">
        <f>I10+K10+K11</f>
        <v>47</v>
      </c>
      <c r="M10" s="359">
        <f>RANK(L10,L$4:L$59)</f>
        <v>12</v>
      </c>
      <c r="N10" s="274">
        <v>10</v>
      </c>
      <c r="O10" s="358">
        <f>L10+N10+N11</f>
        <v>66</v>
      </c>
      <c r="P10" s="359">
        <f>RANK(O10,O$4:O$59)</f>
        <v>11</v>
      </c>
      <c r="Q10" s="274">
        <v>10</v>
      </c>
      <c r="R10" s="358">
        <f>O10+Q10+Q11</f>
        <v>76</v>
      </c>
      <c r="S10" s="359">
        <f>RANK(R10,R$4:R$59)</f>
        <v>11</v>
      </c>
    </row>
    <row r="11" spans="1:19" x14ac:dyDescent="0.2">
      <c r="A11" s="274"/>
      <c r="B11" s="357"/>
      <c r="C11" s="274">
        <v>2</v>
      </c>
      <c r="D11" s="274">
        <v>0</v>
      </c>
      <c r="E11" s="274">
        <v>4</v>
      </c>
      <c r="F11" s="358"/>
      <c r="G11" s="359"/>
      <c r="H11" s="274">
        <v>7</v>
      </c>
      <c r="I11" s="358">
        <f t="shared" si="0"/>
        <v>7</v>
      </c>
      <c r="J11" s="359"/>
      <c r="K11" s="274">
        <v>10</v>
      </c>
      <c r="L11" s="358"/>
      <c r="M11" s="359"/>
      <c r="N11" s="274">
        <v>9</v>
      </c>
      <c r="O11" s="358"/>
      <c r="P11" s="359"/>
      <c r="Q11" s="274"/>
      <c r="R11" s="358"/>
      <c r="S11" s="359"/>
    </row>
    <row r="12" spans="1:19" ht="12.75" customHeight="1" x14ac:dyDescent="0.2">
      <c r="A12" s="274"/>
      <c r="B12" s="360" t="s">
        <v>7</v>
      </c>
      <c r="C12" s="274">
        <v>1</v>
      </c>
      <c r="D12" s="274">
        <v>0</v>
      </c>
      <c r="E12" s="274">
        <v>0</v>
      </c>
      <c r="F12" s="358">
        <f>D12+D13+E12+E13</f>
        <v>0</v>
      </c>
      <c r="G12" s="359">
        <f>RANK(F12,F$4:F$59)</f>
        <v>17</v>
      </c>
      <c r="H12" s="274">
        <v>0</v>
      </c>
      <c r="I12" s="358">
        <f t="shared" si="0"/>
        <v>0</v>
      </c>
      <c r="J12" s="359">
        <f>RANK(I12,$I$4:$I$59)</f>
        <v>33</v>
      </c>
      <c r="K12" s="274">
        <v>0</v>
      </c>
      <c r="L12" s="358">
        <f>I12+K12+K13</f>
        <v>0</v>
      </c>
      <c r="M12" s="359">
        <f>RANK(L12,L$4:L$59)</f>
        <v>18</v>
      </c>
      <c r="N12" s="274">
        <v>0</v>
      </c>
      <c r="O12" s="358">
        <f>L12+N12+N13</f>
        <v>0</v>
      </c>
      <c r="P12" s="359">
        <f>RANK(O12,O$4:O$59)</f>
        <v>17</v>
      </c>
      <c r="Q12" s="274">
        <v>0</v>
      </c>
      <c r="R12" s="358">
        <f>O12+Q12+Q13</f>
        <v>0</v>
      </c>
      <c r="S12" s="359">
        <f>RANK(R12,R$4:R$59)</f>
        <v>17</v>
      </c>
    </row>
    <row r="13" spans="1:19" x14ac:dyDescent="0.2">
      <c r="A13" s="274"/>
      <c r="B13" s="360"/>
      <c r="C13" s="274">
        <v>2</v>
      </c>
      <c r="D13" s="274">
        <v>0</v>
      </c>
      <c r="E13" s="274">
        <v>0</v>
      </c>
      <c r="F13" s="358"/>
      <c r="G13" s="359"/>
      <c r="H13" s="274">
        <v>0</v>
      </c>
      <c r="I13" s="358">
        <f>F13+H13+H24</f>
        <v>13</v>
      </c>
      <c r="J13" s="359"/>
      <c r="K13" s="274">
        <v>0</v>
      </c>
      <c r="L13" s="358"/>
      <c r="M13" s="359"/>
      <c r="N13" s="274">
        <v>0</v>
      </c>
      <c r="O13" s="358"/>
      <c r="P13" s="359"/>
      <c r="Q13" s="274"/>
      <c r="R13" s="358"/>
      <c r="S13" s="359"/>
    </row>
    <row r="14" spans="1:19" x14ac:dyDescent="0.2">
      <c r="A14" s="274"/>
      <c r="B14" s="357" t="s">
        <v>57</v>
      </c>
      <c r="C14" s="274">
        <v>1</v>
      </c>
      <c r="D14" s="274">
        <v>0.5</v>
      </c>
      <c r="E14" s="274">
        <v>12</v>
      </c>
      <c r="F14" s="358">
        <f>D14+D15+E14+E15</f>
        <v>24</v>
      </c>
      <c r="G14" s="359">
        <f>RANK(F14,F$4:F$59)</f>
        <v>2</v>
      </c>
      <c r="H14" s="274">
        <v>12</v>
      </c>
      <c r="I14" s="358">
        <f>F14+H14+H15</f>
        <v>47</v>
      </c>
      <c r="J14" s="359">
        <f>RANK(I14,$I$4:$I$59)</f>
        <v>6</v>
      </c>
      <c r="K14" s="274">
        <v>12</v>
      </c>
      <c r="L14" s="358">
        <f>I14+K14+K15</f>
        <v>69</v>
      </c>
      <c r="M14" s="359">
        <f>RANK(L14,L$4:L$59)</f>
        <v>7</v>
      </c>
      <c r="N14" s="274">
        <v>12</v>
      </c>
      <c r="O14" s="358">
        <f>L14+N14+N15</f>
        <v>92</v>
      </c>
      <c r="P14" s="359">
        <f>RANK(O14,O$4:O$59)</f>
        <v>7</v>
      </c>
      <c r="Q14" s="274">
        <v>12</v>
      </c>
      <c r="R14" s="358">
        <f>O14+Q14+Q15</f>
        <v>104</v>
      </c>
      <c r="S14" s="359">
        <f>RANK(R14,R$4:R$59)</f>
        <v>7</v>
      </c>
    </row>
    <row r="15" spans="1:19" x14ac:dyDescent="0.2">
      <c r="A15" s="274"/>
      <c r="B15" s="357"/>
      <c r="C15" s="274">
        <v>2</v>
      </c>
      <c r="D15" s="274">
        <v>0.5</v>
      </c>
      <c r="E15" s="274">
        <v>11</v>
      </c>
      <c r="F15" s="358"/>
      <c r="G15" s="359"/>
      <c r="H15" s="274">
        <v>11</v>
      </c>
      <c r="I15" s="358">
        <f>F15+H15+H26</f>
        <v>23</v>
      </c>
      <c r="J15" s="359"/>
      <c r="K15" s="274">
        <v>10</v>
      </c>
      <c r="L15" s="358"/>
      <c r="M15" s="359"/>
      <c r="N15" s="274">
        <v>11</v>
      </c>
      <c r="O15" s="358"/>
      <c r="P15" s="359"/>
      <c r="Q15" s="274"/>
      <c r="R15" s="358"/>
      <c r="S15" s="359"/>
    </row>
    <row r="16" spans="1:19" ht="12.75" customHeight="1" x14ac:dyDescent="0.2">
      <c r="A16" s="274"/>
      <c r="B16" s="360" t="s">
        <v>90</v>
      </c>
      <c r="C16" s="274">
        <v>1</v>
      </c>
      <c r="D16" s="274">
        <v>0</v>
      </c>
      <c r="E16" s="274">
        <v>6</v>
      </c>
      <c r="F16" s="358">
        <f>D16+D17+E16+E17</f>
        <v>12</v>
      </c>
      <c r="G16" s="359">
        <f>RANK(F16,F$4:F$59)</f>
        <v>12</v>
      </c>
      <c r="H16" s="274">
        <v>15</v>
      </c>
      <c r="I16" s="358">
        <f>F16+H16+H17</f>
        <v>39</v>
      </c>
      <c r="J16" s="359">
        <f>RANK(I16,$I$4:$I$59)</f>
        <v>10</v>
      </c>
      <c r="K16" s="274">
        <v>10</v>
      </c>
      <c r="L16" s="358">
        <f>I16+K16+K17</f>
        <v>58</v>
      </c>
      <c r="M16" s="359">
        <f>RANK(L16,L$4:L$59)</f>
        <v>10</v>
      </c>
      <c r="N16" s="274">
        <v>15</v>
      </c>
      <c r="O16" s="358">
        <f>L16+N16+N17</f>
        <v>85</v>
      </c>
      <c r="P16" s="359">
        <f>RANK(O16,O$4:O$59)</f>
        <v>10</v>
      </c>
      <c r="Q16" s="274">
        <v>12</v>
      </c>
      <c r="R16" s="358">
        <f>O16+Q16+Q17</f>
        <v>97</v>
      </c>
      <c r="S16" s="359">
        <f>RANK(R16,R$4:R$59)</f>
        <v>9</v>
      </c>
    </row>
    <row r="17" spans="1:19" x14ac:dyDescent="0.2">
      <c r="A17" s="274"/>
      <c r="B17" s="360"/>
      <c r="C17" s="274">
        <v>2</v>
      </c>
      <c r="D17" s="274">
        <v>0</v>
      </c>
      <c r="E17" s="274">
        <v>6</v>
      </c>
      <c r="F17" s="358"/>
      <c r="G17" s="359"/>
      <c r="H17" s="274">
        <v>12</v>
      </c>
      <c r="I17" s="358">
        <f>F17+H17+H28</f>
        <v>12</v>
      </c>
      <c r="J17" s="359"/>
      <c r="K17" s="274">
        <v>9</v>
      </c>
      <c r="L17" s="358"/>
      <c r="M17" s="359"/>
      <c r="N17" s="274">
        <v>12</v>
      </c>
      <c r="O17" s="358"/>
      <c r="P17" s="359"/>
      <c r="Q17" s="274"/>
      <c r="R17" s="358"/>
      <c r="S17" s="359"/>
    </row>
    <row r="18" spans="1:19" x14ac:dyDescent="0.2">
      <c r="A18" s="274"/>
      <c r="B18" s="357" t="s">
        <v>61</v>
      </c>
      <c r="C18" s="274">
        <v>1</v>
      </c>
      <c r="D18" s="274">
        <v>0</v>
      </c>
      <c r="E18" s="274">
        <v>0</v>
      </c>
      <c r="F18" s="358">
        <f>D18+D19+E18+E19</f>
        <v>0</v>
      </c>
      <c r="G18" s="359">
        <f>RANK(F18,F$4:F$59)</f>
        <v>17</v>
      </c>
      <c r="H18" s="274">
        <v>0</v>
      </c>
      <c r="I18" s="358">
        <f>F18+H18+H19</f>
        <v>0</v>
      </c>
      <c r="J18" s="359">
        <f>RANK(I18,$I$4:$I$59)</f>
        <v>33</v>
      </c>
      <c r="K18" s="274">
        <v>0</v>
      </c>
      <c r="L18" s="358">
        <f>I18+K18+K19</f>
        <v>0</v>
      </c>
      <c r="M18" s="359">
        <f>RANK(L18,L$4:L$59)</f>
        <v>18</v>
      </c>
      <c r="N18" s="274">
        <v>0</v>
      </c>
      <c r="O18" s="358">
        <f>L18+N18+N19</f>
        <v>0</v>
      </c>
      <c r="P18" s="359">
        <f>RANK(O18,O$4:O$59)</f>
        <v>17</v>
      </c>
      <c r="Q18" s="274">
        <v>0</v>
      </c>
      <c r="R18" s="358">
        <f>O18+Q18+Q19</f>
        <v>0</v>
      </c>
      <c r="S18" s="359">
        <f>RANK(R18,R$4:R$59)</f>
        <v>17</v>
      </c>
    </row>
    <row r="19" spans="1:19" x14ac:dyDescent="0.2">
      <c r="A19" s="274"/>
      <c r="B19" s="357"/>
      <c r="C19" s="274">
        <v>2</v>
      </c>
      <c r="D19" s="274">
        <v>0</v>
      </c>
      <c r="E19" s="274">
        <v>0</v>
      </c>
      <c r="F19" s="358"/>
      <c r="G19" s="359"/>
      <c r="H19" s="274">
        <v>0</v>
      </c>
      <c r="I19" s="358">
        <f>F19+H19+H30</f>
        <v>15</v>
      </c>
      <c r="J19" s="359"/>
      <c r="K19" s="274">
        <v>0</v>
      </c>
      <c r="L19" s="358"/>
      <c r="M19" s="359"/>
      <c r="N19" s="274">
        <v>0</v>
      </c>
      <c r="O19" s="358"/>
      <c r="P19" s="359"/>
      <c r="Q19" s="274"/>
      <c r="R19" s="358"/>
      <c r="S19" s="359"/>
    </row>
    <row r="20" spans="1:19" x14ac:dyDescent="0.2">
      <c r="A20" s="274"/>
      <c r="B20" s="357" t="s">
        <v>38</v>
      </c>
      <c r="C20" s="274">
        <v>1</v>
      </c>
      <c r="D20" s="274">
        <v>0.5</v>
      </c>
      <c r="E20" s="274">
        <v>12</v>
      </c>
      <c r="F20" s="358">
        <f>D20+D21+E20+E21</f>
        <v>24</v>
      </c>
      <c r="G20" s="359">
        <f>RANK(F20,F$4:F$59)</f>
        <v>2</v>
      </c>
      <c r="H20" s="274">
        <v>14</v>
      </c>
      <c r="I20" s="358">
        <f>F20+H20+H21</f>
        <v>49</v>
      </c>
      <c r="J20" s="359">
        <f>RANK(I20,$I$4:$I$59)</f>
        <v>4</v>
      </c>
      <c r="K20" s="274">
        <v>12</v>
      </c>
      <c r="L20" s="358">
        <f>I20+K20+K21</f>
        <v>70</v>
      </c>
      <c r="M20" s="359">
        <f>RANK(L20,L$4:L$59)</f>
        <v>6</v>
      </c>
      <c r="N20" s="274">
        <v>13</v>
      </c>
      <c r="O20" s="358">
        <f>L20+N20+N21</f>
        <v>97</v>
      </c>
      <c r="P20" s="359">
        <f>RANK(O20,O$4:O$59)</f>
        <v>5</v>
      </c>
      <c r="Q20" s="274">
        <v>13</v>
      </c>
      <c r="R20" s="358">
        <f>O20+Q20+Q21</f>
        <v>110</v>
      </c>
      <c r="S20" s="359">
        <f>RANK(R20,R$4:R$59)</f>
        <v>5</v>
      </c>
    </row>
    <row r="21" spans="1:19" x14ac:dyDescent="0.2">
      <c r="A21" s="274"/>
      <c r="B21" s="357"/>
      <c r="C21" s="274">
        <v>2</v>
      </c>
      <c r="D21" s="274">
        <v>0.5</v>
      </c>
      <c r="E21" s="274">
        <v>11</v>
      </c>
      <c r="F21" s="358"/>
      <c r="G21" s="359"/>
      <c r="H21" s="274">
        <v>11</v>
      </c>
      <c r="I21" s="358">
        <f>F21+H21+H32</f>
        <v>23</v>
      </c>
      <c r="J21" s="359"/>
      <c r="K21" s="274">
        <v>9</v>
      </c>
      <c r="L21" s="358"/>
      <c r="M21" s="359"/>
      <c r="N21" s="274">
        <v>14</v>
      </c>
      <c r="O21" s="358"/>
      <c r="P21" s="359"/>
      <c r="Q21" s="274"/>
      <c r="R21" s="358"/>
      <c r="S21" s="359"/>
    </row>
    <row r="22" spans="1:19" x14ac:dyDescent="0.2">
      <c r="A22" s="274"/>
      <c r="B22" s="357" t="s">
        <v>23</v>
      </c>
      <c r="C22" s="274">
        <v>1</v>
      </c>
      <c r="D22" s="274">
        <v>0</v>
      </c>
      <c r="E22" s="274">
        <v>10</v>
      </c>
      <c r="F22" s="358">
        <f>D22+D23+E22+E23</f>
        <v>23.5</v>
      </c>
      <c r="G22" s="359">
        <f>RANK(F22,F$4:F$59)</f>
        <v>5</v>
      </c>
      <c r="H22" s="274">
        <v>10</v>
      </c>
      <c r="I22" s="358">
        <f>F22+H22+H23</f>
        <v>46.5</v>
      </c>
      <c r="J22" s="359">
        <f>RANK(I22,$I$4:$I$59)</f>
        <v>7</v>
      </c>
      <c r="K22" s="274">
        <v>14</v>
      </c>
      <c r="L22" s="358">
        <f>I22+K22+K23</f>
        <v>75.5</v>
      </c>
      <c r="M22" s="359">
        <f>RANK(L22,L$4:L$59)</f>
        <v>3</v>
      </c>
      <c r="N22" s="274">
        <v>11</v>
      </c>
      <c r="O22" s="358">
        <f>L22+N22+N23</f>
        <v>97.5</v>
      </c>
      <c r="P22" s="359">
        <f>RANK(O22,O$4:O$59)</f>
        <v>4</v>
      </c>
      <c r="Q22" s="274">
        <v>13</v>
      </c>
      <c r="R22" s="358">
        <f>O22+Q22+Q23</f>
        <v>110.5</v>
      </c>
      <c r="S22" s="359">
        <f>RANK(R22,R$4:R$59)</f>
        <v>4</v>
      </c>
    </row>
    <row r="23" spans="1:19" x14ac:dyDescent="0.2">
      <c r="A23" s="274"/>
      <c r="B23" s="357"/>
      <c r="C23" s="274">
        <v>2</v>
      </c>
      <c r="D23" s="274">
        <v>0.5</v>
      </c>
      <c r="E23" s="274">
        <v>13</v>
      </c>
      <c r="F23" s="358"/>
      <c r="G23" s="359"/>
      <c r="H23" s="274">
        <v>13</v>
      </c>
      <c r="I23" s="358">
        <f>F23+H23+H34</f>
        <v>28</v>
      </c>
      <c r="J23" s="359"/>
      <c r="K23" s="274">
        <v>15</v>
      </c>
      <c r="L23" s="358"/>
      <c r="M23" s="359"/>
      <c r="N23" s="274">
        <v>11</v>
      </c>
      <c r="O23" s="358"/>
      <c r="P23" s="359"/>
      <c r="Q23" s="274"/>
      <c r="R23" s="358"/>
      <c r="S23" s="359"/>
    </row>
    <row r="24" spans="1:19" x14ac:dyDescent="0.2">
      <c r="A24" s="274"/>
      <c r="B24" s="357" t="s">
        <v>31</v>
      </c>
      <c r="C24" s="274">
        <v>1</v>
      </c>
      <c r="D24" s="274">
        <v>0.5</v>
      </c>
      <c r="E24" s="274">
        <v>7</v>
      </c>
      <c r="F24" s="358">
        <f>D24+D25+E24+E25</f>
        <v>15</v>
      </c>
      <c r="G24" s="359">
        <f>RANK(F24,F$4:F$59)</f>
        <v>9</v>
      </c>
      <c r="H24" s="274">
        <v>13</v>
      </c>
      <c r="I24" s="358">
        <f t="shared" ref="I24:I32" si="1">F24+H24+H25</f>
        <v>41</v>
      </c>
      <c r="J24" s="359">
        <f>RANK(I24,$I$4:$I$59)</f>
        <v>9</v>
      </c>
      <c r="K24" s="274">
        <v>12</v>
      </c>
      <c r="L24" s="358">
        <f>I24+K24+K25</f>
        <v>67</v>
      </c>
      <c r="M24" s="359">
        <f>RANK(L24,L$4:L$59)</f>
        <v>8</v>
      </c>
      <c r="N24" s="274">
        <v>12</v>
      </c>
      <c r="O24" s="358">
        <f>L24+N24+N25</f>
        <v>93</v>
      </c>
      <c r="P24" s="359">
        <f>RANK(O24,O$4:O$59)</f>
        <v>6</v>
      </c>
      <c r="Q24" s="274">
        <v>15</v>
      </c>
      <c r="R24" s="358">
        <f>O24+Q24+Q25</f>
        <v>108</v>
      </c>
      <c r="S24" s="359">
        <f>RANK(R24,R$4:R$59)</f>
        <v>6</v>
      </c>
    </row>
    <row r="25" spans="1:19" x14ac:dyDescent="0.2">
      <c r="A25" s="274"/>
      <c r="B25" s="357"/>
      <c r="C25" s="274">
        <v>2</v>
      </c>
      <c r="D25" s="274">
        <v>0.5</v>
      </c>
      <c r="E25" s="274">
        <v>7</v>
      </c>
      <c r="F25" s="358"/>
      <c r="G25" s="359"/>
      <c r="H25" s="274">
        <v>13</v>
      </c>
      <c r="I25" s="358">
        <f t="shared" si="1"/>
        <v>25</v>
      </c>
      <c r="J25" s="359"/>
      <c r="K25" s="274">
        <v>14</v>
      </c>
      <c r="L25" s="358"/>
      <c r="M25" s="359"/>
      <c r="N25" s="274">
        <v>14</v>
      </c>
      <c r="O25" s="358"/>
      <c r="P25" s="359"/>
      <c r="Q25" s="274"/>
      <c r="R25" s="358"/>
      <c r="S25" s="359"/>
    </row>
    <row r="26" spans="1:19" x14ac:dyDescent="0.2">
      <c r="A26" s="274"/>
      <c r="B26" s="357" t="s">
        <v>0</v>
      </c>
      <c r="C26" s="274">
        <v>1</v>
      </c>
      <c r="D26" s="274">
        <v>0</v>
      </c>
      <c r="E26" s="274">
        <v>11</v>
      </c>
      <c r="F26" s="358">
        <f>D26+D27+E26+E27</f>
        <v>11</v>
      </c>
      <c r="G26" s="359">
        <f>RANK(F26,F$4:F$59)</f>
        <v>13</v>
      </c>
      <c r="H26" s="274">
        <v>12</v>
      </c>
      <c r="I26" s="358">
        <f t="shared" si="1"/>
        <v>23</v>
      </c>
      <c r="J26" s="359">
        <f>RANK(I26,$I$4:$I$59)</f>
        <v>17</v>
      </c>
      <c r="K26" s="274">
        <v>9</v>
      </c>
      <c r="L26" s="358">
        <f>I26+K26+K27</f>
        <v>32</v>
      </c>
      <c r="M26" s="359">
        <f>RANK(L26,L$4:L$59)</f>
        <v>15</v>
      </c>
      <c r="N26" s="274">
        <v>10</v>
      </c>
      <c r="O26" s="358">
        <f>L26+N26+N27</f>
        <v>42</v>
      </c>
      <c r="P26" s="359">
        <f>RANK(O26,O$4:O$59)</f>
        <v>14</v>
      </c>
      <c r="Q26" s="274">
        <v>11</v>
      </c>
      <c r="R26" s="358">
        <f>O26+Q26+Q27</f>
        <v>53</v>
      </c>
      <c r="S26" s="359">
        <f>RANK(R26,R$4:R$59)</f>
        <v>14</v>
      </c>
    </row>
    <row r="27" spans="1:19" x14ac:dyDescent="0.2">
      <c r="A27" s="274"/>
      <c r="B27" s="357"/>
      <c r="C27" s="274">
        <v>2</v>
      </c>
      <c r="D27" s="274">
        <v>0</v>
      </c>
      <c r="E27" s="274">
        <v>0</v>
      </c>
      <c r="F27" s="358"/>
      <c r="G27" s="359"/>
      <c r="H27" s="274">
        <v>0</v>
      </c>
      <c r="I27" s="358">
        <f t="shared" si="1"/>
        <v>0</v>
      </c>
      <c r="J27" s="359"/>
      <c r="K27" s="274">
        <v>0</v>
      </c>
      <c r="L27" s="358"/>
      <c r="M27" s="359"/>
      <c r="N27" s="274">
        <v>0</v>
      </c>
      <c r="O27" s="358"/>
      <c r="P27" s="359"/>
      <c r="Q27" s="274"/>
      <c r="R27" s="358"/>
      <c r="S27" s="359"/>
    </row>
    <row r="28" spans="1:19" x14ac:dyDescent="0.2">
      <c r="A28" s="274"/>
      <c r="B28" s="357" t="s">
        <v>35</v>
      </c>
      <c r="C28" s="274">
        <v>1</v>
      </c>
      <c r="D28" s="274">
        <v>0</v>
      </c>
      <c r="E28" s="274">
        <v>0</v>
      </c>
      <c r="F28" s="358">
        <f>D28+D29+E28+E29</f>
        <v>0</v>
      </c>
      <c r="G28" s="359">
        <f>RANK(F28,F$4:F$59)</f>
        <v>17</v>
      </c>
      <c r="H28" s="274">
        <v>0</v>
      </c>
      <c r="I28" s="358">
        <f t="shared" si="1"/>
        <v>0</v>
      </c>
      <c r="J28" s="359">
        <f>RANK(I28,$I$4:$I$59)</f>
        <v>33</v>
      </c>
      <c r="K28" s="274">
        <v>0</v>
      </c>
      <c r="L28" s="358">
        <f>I28+K28+K29</f>
        <v>0</v>
      </c>
      <c r="M28" s="359">
        <f>RANK(L28,L$4:L$59)</f>
        <v>18</v>
      </c>
      <c r="N28" s="274">
        <v>0</v>
      </c>
      <c r="O28" s="358">
        <f>L28+N28+N29</f>
        <v>0</v>
      </c>
      <c r="P28" s="359">
        <f>RANK(O28,O$4:O$59)</f>
        <v>17</v>
      </c>
      <c r="Q28" s="274">
        <v>0</v>
      </c>
      <c r="R28" s="358">
        <f>O28+Q28+Q29</f>
        <v>0</v>
      </c>
      <c r="S28" s="359">
        <f>RANK(R28,R$4:R$59)</f>
        <v>17</v>
      </c>
    </row>
    <row r="29" spans="1:19" x14ac:dyDescent="0.2">
      <c r="A29" s="274"/>
      <c r="B29" s="357"/>
      <c r="C29" s="274">
        <v>2</v>
      </c>
      <c r="D29" s="274">
        <v>0</v>
      </c>
      <c r="E29" s="274">
        <v>0</v>
      </c>
      <c r="F29" s="358"/>
      <c r="G29" s="359"/>
      <c r="H29" s="274">
        <v>0</v>
      </c>
      <c r="I29" s="358">
        <f t="shared" si="1"/>
        <v>15</v>
      </c>
      <c r="J29" s="359"/>
      <c r="K29" s="274">
        <v>0</v>
      </c>
      <c r="L29" s="358"/>
      <c r="M29" s="359"/>
      <c r="N29" s="274">
        <v>0</v>
      </c>
      <c r="O29" s="358"/>
      <c r="P29" s="359"/>
      <c r="Q29" s="274"/>
      <c r="R29" s="358"/>
      <c r="S29" s="359"/>
    </row>
    <row r="30" spans="1:19" x14ac:dyDescent="0.2">
      <c r="A30" s="274"/>
      <c r="B30" s="357" t="s">
        <v>43</v>
      </c>
      <c r="C30" s="274">
        <v>1</v>
      </c>
      <c r="D30" s="274">
        <v>0</v>
      </c>
      <c r="E30" s="274">
        <v>10</v>
      </c>
      <c r="F30" s="358">
        <f>D30+D31+E30+E31</f>
        <v>23</v>
      </c>
      <c r="G30" s="359">
        <f>RANK(F30,F$4:F$59)</f>
        <v>6</v>
      </c>
      <c r="H30" s="274">
        <v>15</v>
      </c>
      <c r="I30" s="358">
        <f t="shared" si="1"/>
        <v>49</v>
      </c>
      <c r="J30" s="359">
        <f>RANK(I30,$I$4:$I$59)</f>
        <v>4</v>
      </c>
      <c r="K30" s="274">
        <v>12</v>
      </c>
      <c r="L30" s="358">
        <f>I30+K30+K31</f>
        <v>71</v>
      </c>
      <c r="M30" s="359">
        <f>RANK(L30,L$4:L$59)</f>
        <v>5</v>
      </c>
      <c r="N30" s="274">
        <v>10</v>
      </c>
      <c r="O30" s="358">
        <f>L30+N30+N31</f>
        <v>92</v>
      </c>
      <c r="P30" s="359">
        <f>RANK(O30,O$4:O$59)</f>
        <v>7</v>
      </c>
      <c r="Q30" s="274">
        <v>12</v>
      </c>
      <c r="R30" s="358">
        <f>O30+Q30+Q31</f>
        <v>104</v>
      </c>
      <c r="S30" s="359">
        <f>RANK(R30,R$4:R$59)</f>
        <v>7</v>
      </c>
    </row>
    <row r="31" spans="1:19" x14ac:dyDescent="0.2">
      <c r="A31" s="274"/>
      <c r="B31" s="357"/>
      <c r="C31" s="274">
        <v>2</v>
      </c>
      <c r="D31" s="274">
        <v>0</v>
      </c>
      <c r="E31" s="274">
        <v>13</v>
      </c>
      <c r="F31" s="358"/>
      <c r="G31" s="359"/>
      <c r="H31" s="274">
        <v>11</v>
      </c>
      <c r="I31" s="358">
        <f t="shared" si="1"/>
        <v>23</v>
      </c>
      <c r="J31" s="359"/>
      <c r="K31" s="274">
        <v>10</v>
      </c>
      <c r="L31" s="358"/>
      <c r="M31" s="359"/>
      <c r="N31" s="274">
        <v>11</v>
      </c>
      <c r="O31" s="358"/>
      <c r="P31" s="359"/>
      <c r="Q31" s="274"/>
      <c r="R31" s="358"/>
      <c r="S31" s="359"/>
    </row>
    <row r="32" spans="1:19" x14ac:dyDescent="0.2">
      <c r="A32" s="274"/>
      <c r="B32" s="357" t="s">
        <v>34</v>
      </c>
      <c r="C32" s="274">
        <v>1</v>
      </c>
      <c r="D32" s="274">
        <v>1</v>
      </c>
      <c r="E32" s="274">
        <v>12</v>
      </c>
      <c r="F32" s="358">
        <f>D32+D33+E32+E33</f>
        <v>13</v>
      </c>
      <c r="G32" s="359">
        <f>RANK(F32,F$4:F$59)</f>
        <v>10</v>
      </c>
      <c r="H32" s="274">
        <v>12</v>
      </c>
      <c r="I32" s="358">
        <f t="shared" si="1"/>
        <v>25</v>
      </c>
      <c r="J32" s="359">
        <f>RANK(I32,$I$4:$I$59)</f>
        <v>15</v>
      </c>
      <c r="K32" s="274">
        <v>15</v>
      </c>
      <c r="L32" s="358">
        <f>I32+K32+K33</f>
        <v>40</v>
      </c>
      <c r="M32" s="359">
        <f>RANK(L32,L$4:L$59)</f>
        <v>14</v>
      </c>
      <c r="N32" s="274">
        <v>10</v>
      </c>
      <c r="O32" s="358">
        <f>L32+N32+N33</f>
        <v>50</v>
      </c>
      <c r="P32" s="359">
        <f>RANK(O32,O$4:O$59)</f>
        <v>13</v>
      </c>
      <c r="Q32" s="274">
        <v>13</v>
      </c>
      <c r="R32" s="358">
        <f>O32+Q32+Q33</f>
        <v>63</v>
      </c>
      <c r="S32" s="359">
        <f>RANK(R32,R$4:R$59)</f>
        <v>13</v>
      </c>
    </row>
    <row r="33" spans="1:19" x14ac:dyDescent="0.2">
      <c r="A33" s="274"/>
      <c r="B33" s="357"/>
      <c r="C33" s="274">
        <v>2</v>
      </c>
      <c r="D33" s="274">
        <v>0</v>
      </c>
      <c r="E33" s="274">
        <v>0</v>
      </c>
      <c r="F33" s="358"/>
      <c r="G33" s="359"/>
      <c r="H33" s="274">
        <v>0</v>
      </c>
      <c r="I33" s="358">
        <v>1</v>
      </c>
      <c r="J33" s="359"/>
      <c r="K33" s="274">
        <v>0</v>
      </c>
      <c r="L33" s="358"/>
      <c r="M33" s="359"/>
      <c r="N33" s="274">
        <v>0</v>
      </c>
      <c r="O33" s="358"/>
      <c r="P33" s="359"/>
      <c r="Q33" s="274"/>
      <c r="R33" s="358"/>
      <c r="S33" s="359"/>
    </row>
    <row r="34" spans="1:19" ht="12.75" customHeight="1" x14ac:dyDescent="0.2">
      <c r="A34" s="274"/>
      <c r="B34" s="360" t="s">
        <v>55</v>
      </c>
      <c r="C34" s="274">
        <v>1</v>
      </c>
      <c r="D34" s="274">
        <v>0.5</v>
      </c>
      <c r="E34" s="274">
        <v>13</v>
      </c>
      <c r="F34" s="358">
        <f>D34+D35+E34+E35</f>
        <v>28.5</v>
      </c>
      <c r="G34" s="359">
        <f>RANK(F34,F$4:F$59)</f>
        <v>1</v>
      </c>
      <c r="H34" s="274">
        <v>15</v>
      </c>
      <c r="I34" s="358">
        <f>F34+H34+H35</f>
        <v>57.5</v>
      </c>
      <c r="J34" s="359">
        <f>RANK(I34,$I$4:$I$59)</f>
        <v>1</v>
      </c>
      <c r="K34" s="274">
        <v>14</v>
      </c>
      <c r="L34" s="358">
        <f>I34+K34+K35</f>
        <v>83.5</v>
      </c>
      <c r="M34" s="359">
        <f>RANK(L34,L$4:L$59)</f>
        <v>1</v>
      </c>
      <c r="N34" s="274">
        <v>11</v>
      </c>
      <c r="O34" s="358">
        <f>L34+N34+N35</f>
        <v>104.5</v>
      </c>
      <c r="P34" s="359">
        <f>RANK(O34,O$4:O$59)</f>
        <v>2</v>
      </c>
      <c r="Q34" s="274">
        <v>15</v>
      </c>
      <c r="R34" s="358">
        <f>O34+Q34+Q35</f>
        <v>119.5</v>
      </c>
      <c r="S34" s="359">
        <f>RANK(R34,R$4:R$59)</f>
        <v>2</v>
      </c>
    </row>
    <row r="35" spans="1:19" x14ac:dyDescent="0.2">
      <c r="A35" s="274"/>
      <c r="B35" s="360"/>
      <c r="C35" s="274">
        <v>2</v>
      </c>
      <c r="D35" s="274">
        <v>1</v>
      </c>
      <c r="E35" s="274">
        <v>14</v>
      </c>
      <c r="F35" s="358"/>
      <c r="G35" s="359"/>
      <c r="H35" s="274">
        <v>14</v>
      </c>
      <c r="I35" s="358">
        <v>1</v>
      </c>
      <c r="J35" s="359"/>
      <c r="K35" s="274">
        <v>12</v>
      </c>
      <c r="L35" s="358"/>
      <c r="M35" s="359"/>
      <c r="N35" s="274">
        <v>10</v>
      </c>
      <c r="O35" s="358"/>
      <c r="P35" s="359"/>
      <c r="Q35" s="274"/>
      <c r="R35" s="358"/>
      <c r="S35" s="359"/>
    </row>
    <row r="36" spans="1:19" ht="12.75" customHeight="1" x14ac:dyDescent="0.2">
      <c r="A36" s="274"/>
      <c r="B36" s="360" t="s">
        <v>88</v>
      </c>
      <c r="C36" s="274">
        <v>1</v>
      </c>
      <c r="D36" s="274">
        <v>0</v>
      </c>
      <c r="E36" s="274">
        <v>11</v>
      </c>
      <c r="F36" s="358">
        <f>D36+D37+E36+E37</f>
        <v>11</v>
      </c>
      <c r="G36" s="359">
        <f>RANK(F36,F$4:F$59)</f>
        <v>13</v>
      </c>
      <c r="H36" s="274">
        <v>11</v>
      </c>
      <c r="I36" s="358">
        <f t="shared" ref="I36:I59" si="2">F36+H36+H37</f>
        <v>22</v>
      </c>
      <c r="J36" s="359">
        <f>RANK(I36,$I$4:$I$59)</f>
        <v>21</v>
      </c>
      <c r="K36" s="274">
        <v>9</v>
      </c>
      <c r="L36" s="358">
        <f>I36+K36+K37</f>
        <v>31</v>
      </c>
      <c r="M36" s="359">
        <f>RANK(L36,L$4:L$59)</f>
        <v>16</v>
      </c>
      <c r="N36" s="274">
        <v>10</v>
      </c>
      <c r="O36" s="358">
        <f>L36+N36+N37</f>
        <v>41</v>
      </c>
      <c r="P36" s="359">
        <f>RANK(O36,O$4:O$59)</f>
        <v>15</v>
      </c>
      <c r="Q36" s="274">
        <v>11</v>
      </c>
      <c r="R36" s="358">
        <f>O36+Q36+Q37</f>
        <v>52</v>
      </c>
      <c r="S36" s="359">
        <f>RANK(R36,R$4:R$59)</f>
        <v>15</v>
      </c>
    </row>
    <row r="37" spans="1:19" x14ac:dyDescent="0.2">
      <c r="A37" s="274"/>
      <c r="B37" s="360"/>
      <c r="C37" s="274">
        <v>2</v>
      </c>
      <c r="D37" s="274">
        <v>0</v>
      </c>
      <c r="E37" s="274">
        <v>0</v>
      </c>
      <c r="F37" s="358"/>
      <c r="G37" s="359"/>
      <c r="H37" s="274">
        <v>0</v>
      </c>
      <c r="I37" s="358">
        <f t="shared" si="2"/>
        <v>14</v>
      </c>
      <c r="J37" s="359"/>
      <c r="K37" s="274">
        <v>0</v>
      </c>
      <c r="L37" s="358"/>
      <c r="M37" s="359"/>
      <c r="N37" s="274">
        <v>0</v>
      </c>
      <c r="O37" s="358"/>
      <c r="P37" s="359"/>
      <c r="Q37" s="274"/>
      <c r="R37" s="358"/>
      <c r="S37" s="359"/>
    </row>
    <row r="38" spans="1:19" x14ac:dyDescent="0.2">
      <c r="A38" s="274"/>
      <c r="B38" s="357" t="s">
        <v>169</v>
      </c>
      <c r="C38" s="274">
        <v>1</v>
      </c>
      <c r="D38" s="274">
        <v>0</v>
      </c>
      <c r="E38" s="274">
        <v>9</v>
      </c>
      <c r="F38" s="358">
        <f>D38+D39+E38+E39</f>
        <v>17</v>
      </c>
      <c r="G38" s="359">
        <f>RANK(F38,F$4:F$59)</f>
        <v>8</v>
      </c>
      <c r="H38" s="274">
        <v>14</v>
      </c>
      <c r="I38" s="358">
        <f t="shared" si="2"/>
        <v>42</v>
      </c>
      <c r="J38" s="359">
        <f>RANK(I38,$I$4:$I$59)</f>
        <v>8</v>
      </c>
      <c r="K38" s="274">
        <v>11</v>
      </c>
      <c r="L38" s="358">
        <f>I38+K38+K39</f>
        <v>64</v>
      </c>
      <c r="M38" s="359">
        <f>RANK(L38,L$4:L$59)</f>
        <v>9</v>
      </c>
      <c r="N38" s="274">
        <v>11</v>
      </c>
      <c r="O38" s="358">
        <f>L38+N38+N39</f>
        <v>86</v>
      </c>
      <c r="P38" s="359">
        <f>RANK(O38,O$4:O$59)</f>
        <v>9</v>
      </c>
      <c r="Q38" s="274">
        <v>11</v>
      </c>
      <c r="R38" s="358">
        <f>O38+Q38+Q39</f>
        <v>97</v>
      </c>
      <c r="S38" s="359">
        <f>RANK(R38,R$4:R$59)</f>
        <v>9</v>
      </c>
    </row>
    <row r="39" spans="1:19" x14ac:dyDescent="0.2">
      <c r="A39" s="274"/>
      <c r="B39" s="357"/>
      <c r="C39" s="274">
        <v>2</v>
      </c>
      <c r="D39" s="274">
        <v>0</v>
      </c>
      <c r="E39" s="274">
        <v>8</v>
      </c>
      <c r="F39" s="358"/>
      <c r="G39" s="359"/>
      <c r="H39" s="274">
        <v>11</v>
      </c>
      <c r="I39" s="358">
        <f>F39+H39+H40</f>
        <v>11</v>
      </c>
      <c r="J39" s="359"/>
      <c r="K39" s="274">
        <v>11</v>
      </c>
      <c r="L39" s="358"/>
      <c r="M39" s="359"/>
      <c r="N39" s="274">
        <v>11</v>
      </c>
      <c r="O39" s="358"/>
      <c r="P39" s="359"/>
      <c r="Q39" s="274"/>
      <c r="R39" s="358"/>
      <c r="S39" s="359"/>
    </row>
    <row r="40" spans="1:19" x14ac:dyDescent="0.2">
      <c r="A40" s="274"/>
      <c r="B40" s="276"/>
      <c r="C40" s="274">
        <v>1</v>
      </c>
      <c r="D40" s="274"/>
      <c r="E40" s="274"/>
      <c r="F40" s="277">
        <f>D40+D41+E40+E41</f>
        <v>0</v>
      </c>
      <c r="G40" s="278">
        <f>RANK(F40,F$4:F$59)</f>
        <v>17</v>
      </c>
      <c r="H40" s="274"/>
      <c r="I40" s="277">
        <f t="shared" si="2"/>
        <v>0</v>
      </c>
      <c r="J40" s="278">
        <f>RANK(I40,$I$4:$I$59)</f>
        <v>33</v>
      </c>
      <c r="K40" s="274"/>
      <c r="L40" s="277">
        <f>I40+K40+K41</f>
        <v>0</v>
      </c>
      <c r="M40" s="278">
        <f>RANK(L40,L$4:L$59)</f>
        <v>18</v>
      </c>
      <c r="N40" s="274"/>
      <c r="O40" s="277">
        <f>L40+N40+N41</f>
        <v>0</v>
      </c>
      <c r="P40" s="278">
        <f>RANK(O40,O$4:O$59)</f>
        <v>17</v>
      </c>
      <c r="Q40" s="274"/>
      <c r="R40" s="277">
        <f>O40+Q40+Q41</f>
        <v>0</v>
      </c>
      <c r="S40" s="278">
        <f>RANK(R40,R$4:R$59)</f>
        <v>17</v>
      </c>
    </row>
    <row r="41" spans="1:19" x14ac:dyDescent="0.2">
      <c r="A41" s="274"/>
      <c r="B41" s="279"/>
      <c r="C41" s="274">
        <v>2</v>
      </c>
      <c r="D41" s="274"/>
      <c r="E41" s="274"/>
      <c r="F41" s="280"/>
      <c r="G41" s="281"/>
      <c r="H41" s="274"/>
      <c r="I41" s="280">
        <f t="shared" si="2"/>
        <v>0</v>
      </c>
      <c r="J41" s="281"/>
      <c r="K41" s="274"/>
      <c r="L41" s="280"/>
      <c r="M41" s="281"/>
      <c r="N41" s="274"/>
      <c r="O41" s="280"/>
      <c r="P41" s="281"/>
      <c r="Q41" s="274"/>
      <c r="R41" s="280"/>
      <c r="S41" s="281"/>
    </row>
    <row r="42" spans="1:19" x14ac:dyDescent="0.2">
      <c r="A42" s="274"/>
      <c r="B42" s="276"/>
      <c r="C42" s="274">
        <v>1</v>
      </c>
      <c r="D42" s="274"/>
      <c r="E42" s="274"/>
      <c r="F42" s="277">
        <f>D42+D43+E42+E43</f>
        <v>0</v>
      </c>
      <c r="G42" s="278">
        <f>RANK(F42,F$4:F$59)</f>
        <v>17</v>
      </c>
      <c r="H42" s="274"/>
      <c r="I42" s="277">
        <f t="shared" si="2"/>
        <v>0</v>
      </c>
      <c r="J42" s="278">
        <f>RANK(I42,$I$4:$I$59)</f>
        <v>33</v>
      </c>
      <c r="K42" s="274"/>
      <c r="L42" s="277">
        <f>I42+K42+K43</f>
        <v>0</v>
      </c>
      <c r="M42" s="278">
        <f>RANK(L42,L$4:L$59)</f>
        <v>18</v>
      </c>
      <c r="N42" s="274"/>
      <c r="O42" s="277">
        <f>L42+N42+N43</f>
        <v>0</v>
      </c>
      <c r="P42" s="278">
        <f>RANK(O42,O$4:O$59)</f>
        <v>17</v>
      </c>
      <c r="Q42" s="274"/>
      <c r="R42" s="277">
        <f>O42+Q42+Q43</f>
        <v>0</v>
      </c>
      <c r="S42" s="278">
        <f>RANK(R42,R$4:R$59)</f>
        <v>17</v>
      </c>
    </row>
    <row r="43" spans="1:19" x14ac:dyDescent="0.2">
      <c r="A43" s="274"/>
      <c r="B43" s="279"/>
      <c r="C43" s="274">
        <v>2</v>
      </c>
      <c r="D43" s="274"/>
      <c r="E43" s="274"/>
      <c r="F43" s="280"/>
      <c r="G43" s="281"/>
      <c r="H43" s="274"/>
      <c r="I43" s="280">
        <f t="shared" si="2"/>
        <v>0</v>
      </c>
      <c r="J43" s="281"/>
      <c r="K43" s="274"/>
      <c r="L43" s="280"/>
      <c r="M43" s="281"/>
      <c r="N43" s="274"/>
      <c r="O43" s="280"/>
      <c r="P43" s="281"/>
      <c r="Q43" s="274"/>
      <c r="R43" s="280"/>
      <c r="S43" s="281"/>
    </row>
    <row r="44" spans="1:19" x14ac:dyDescent="0.2">
      <c r="A44" s="274"/>
      <c r="B44" s="276"/>
      <c r="C44" s="274">
        <v>1</v>
      </c>
      <c r="D44" s="274"/>
      <c r="E44" s="274"/>
      <c r="F44" s="277">
        <f>D44+D45+E44+E45</f>
        <v>0</v>
      </c>
      <c r="G44" s="278">
        <f>RANK(F44,F$4:F$59)</f>
        <v>17</v>
      </c>
      <c r="H44" s="274"/>
      <c r="I44" s="277">
        <f t="shared" si="2"/>
        <v>0</v>
      </c>
      <c r="J44" s="278">
        <f>RANK(I44,$I$4:$I$59)</f>
        <v>33</v>
      </c>
      <c r="K44" s="274"/>
      <c r="L44" s="277">
        <f>I44+K44+K45</f>
        <v>0</v>
      </c>
      <c r="M44" s="278">
        <f>RANK(L44,L$4:L$59)</f>
        <v>18</v>
      </c>
      <c r="N44" s="274"/>
      <c r="O44" s="277">
        <f>L44+N44+N45</f>
        <v>0</v>
      </c>
      <c r="P44" s="278">
        <f>RANK(O44,O$4:O$59)</f>
        <v>17</v>
      </c>
      <c r="Q44" s="274"/>
      <c r="R44" s="277">
        <f>O44+Q44+Q45</f>
        <v>0</v>
      </c>
      <c r="S44" s="278">
        <f>RANK(R44,R$4:R$59)</f>
        <v>17</v>
      </c>
    </row>
    <row r="45" spans="1:19" x14ac:dyDescent="0.2">
      <c r="A45" s="274"/>
      <c r="B45" s="279"/>
      <c r="C45" s="274">
        <v>2</v>
      </c>
      <c r="D45" s="274"/>
      <c r="E45" s="274"/>
      <c r="F45" s="280"/>
      <c r="G45" s="281"/>
      <c r="H45" s="274"/>
      <c r="I45" s="280">
        <f t="shared" si="2"/>
        <v>0</v>
      </c>
      <c r="J45" s="281"/>
      <c r="K45" s="274"/>
      <c r="L45" s="280"/>
      <c r="M45" s="281"/>
      <c r="N45" s="274"/>
      <c r="O45" s="280"/>
      <c r="P45" s="281"/>
      <c r="Q45" s="274"/>
      <c r="R45" s="280"/>
      <c r="S45" s="281"/>
    </row>
    <row r="46" spans="1:19" x14ac:dyDescent="0.2">
      <c r="A46" s="274"/>
      <c r="B46" s="276"/>
      <c r="C46" s="274">
        <v>1</v>
      </c>
      <c r="D46" s="274"/>
      <c r="E46" s="274"/>
      <c r="F46" s="277">
        <f>D46+D47+E46+E47</f>
        <v>0</v>
      </c>
      <c r="G46" s="278">
        <f>RANK(F46,F$4:F$59)</f>
        <v>17</v>
      </c>
      <c r="H46" s="274"/>
      <c r="I46" s="275">
        <f t="shared" si="2"/>
        <v>0</v>
      </c>
      <c r="J46" s="278">
        <f>RANK(I46,$I$4:$I$59)</f>
        <v>33</v>
      </c>
      <c r="K46" s="274"/>
      <c r="L46" s="277">
        <f>I46+K46+K47</f>
        <v>0</v>
      </c>
      <c r="M46" s="278">
        <f>RANK(L46,L$4:L$59)</f>
        <v>18</v>
      </c>
      <c r="N46" s="274"/>
      <c r="O46" s="277">
        <f>L46+N46+N47</f>
        <v>0</v>
      </c>
      <c r="P46" s="278">
        <f>RANK(O46,O$4:O$59)</f>
        <v>17</v>
      </c>
      <c r="Q46" s="274"/>
      <c r="R46" s="277">
        <f>O46+Q46+Q47</f>
        <v>0</v>
      </c>
      <c r="S46" s="278">
        <f>RANK(R46,R$4:R$59)</f>
        <v>17</v>
      </c>
    </row>
    <row r="47" spans="1:19" x14ac:dyDescent="0.2">
      <c r="A47" s="274"/>
      <c r="B47" s="279"/>
      <c r="C47" s="274">
        <v>2</v>
      </c>
      <c r="D47" s="274"/>
      <c r="E47" s="274"/>
      <c r="F47" s="280"/>
      <c r="G47" s="281"/>
      <c r="H47" s="274"/>
      <c r="I47" s="275">
        <f t="shared" si="2"/>
        <v>0</v>
      </c>
      <c r="J47" s="281"/>
      <c r="K47" s="274"/>
      <c r="L47" s="280"/>
      <c r="M47" s="281"/>
      <c r="N47" s="274"/>
      <c r="O47" s="280"/>
      <c r="P47" s="281"/>
      <c r="Q47" s="274"/>
      <c r="R47" s="280"/>
      <c r="S47" s="281"/>
    </row>
    <row r="48" spans="1:19" x14ac:dyDescent="0.2">
      <c r="A48" s="274"/>
      <c r="B48" s="276"/>
      <c r="C48" s="274">
        <v>1</v>
      </c>
      <c r="D48" s="274"/>
      <c r="E48" s="274"/>
      <c r="F48" s="277">
        <f>D48+D49+E48+E49</f>
        <v>0</v>
      </c>
      <c r="G48" s="278">
        <f>RANK(F48,F$4:F$59)</f>
        <v>17</v>
      </c>
      <c r="H48" s="274"/>
      <c r="I48" s="275">
        <f t="shared" si="2"/>
        <v>0</v>
      </c>
      <c r="J48" s="278">
        <f>RANK(I48,$I$4:$I$59)</f>
        <v>33</v>
      </c>
      <c r="K48" s="274"/>
      <c r="L48" s="277">
        <f>I48+K48+K49</f>
        <v>0</v>
      </c>
      <c r="M48" s="278">
        <f>RANK(L48,L$4:L$59)</f>
        <v>18</v>
      </c>
      <c r="N48" s="274"/>
      <c r="O48" s="277">
        <f>L48+N48+N49</f>
        <v>0</v>
      </c>
      <c r="P48" s="278">
        <f>RANK(O48,O$4:O$59)</f>
        <v>17</v>
      </c>
      <c r="Q48" s="274"/>
      <c r="R48" s="277">
        <f>O48+Q48+Q49</f>
        <v>0</v>
      </c>
      <c r="S48" s="278">
        <f>RANK(R48,R$4:R$59)</f>
        <v>17</v>
      </c>
    </row>
    <row r="49" spans="1:19" x14ac:dyDescent="0.2">
      <c r="A49" s="274"/>
      <c r="B49" s="279"/>
      <c r="C49" s="274">
        <v>2</v>
      </c>
      <c r="D49" s="274"/>
      <c r="E49" s="274"/>
      <c r="F49" s="280"/>
      <c r="G49" s="281"/>
      <c r="H49" s="274"/>
      <c r="I49" s="275">
        <f t="shared" si="2"/>
        <v>0</v>
      </c>
      <c r="J49" s="281"/>
      <c r="K49" s="274"/>
      <c r="L49" s="280"/>
      <c r="M49" s="281"/>
      <c r="N49" s="274"/>
      <c r="O49" s="280"/>
      <c r="P49" s="281"/>
      <c r="Q49" s="274"/>
      <c r="R49" s="280"/>
      <c r="S49" s="281"/>
    </row>
    <row r="50" spans="1:19" x14ac:dyDescent="0.2">
      <c r="A50" s="274"/>
      <c r="B50" s="276"/>
      <c r="C50" s="274">
        <v>1</v>
      </c>
      <c r="D50" s="274"/>
      <c r="E50" s="274"/>
      <c r="F50" s="277">
        <f>D50+D51+E50+E51</f>
        <v>0</v>
      </c>
      <c r="G50" s="278">
        <f>RANK(F50,F$4:F$59)</f>
        <v>17</v>
      </c>
      <c r="H50" s="274"/>
      <c r="I50" s="275">
        <f t="shared" si="2"/>
        <v>0</v>
      </c>
      <c r="J50" s="278">
        <f>RANK(I50,$I$4:$I$59)</f>
        <v>33</v>
      </c>
      <c r="K50" s="274"/>
      <c r="L50" s="277">
        <f>I50+K50+K51</f>
        <v>0</v>
      </c>
      <c r="M50" s="278">
        <f>RANK(L50,L$4:L$59)</f>
        <v>18</v>
      </c>
      <c r="N50" s="274"/>
      <c r="O50" s="277">
        <f>L50+N50+N51</f>
        <v>0</v>
      </c>
      <c r="P50" s="278">
        <f>RANK(O50,O$4:O$59)</f>
        <v>17</v>
      </c>
      <c r="Q50" s="274"/>
      <c r="R50" s="277">
        <f>O50+Q50+Q51</f>
        <v>0</v>
      </c>
      <c r="S50" s="278">
        <f>RANK(R50,R$4:R$59)</f>
        <v>17</v>
      </c>
    </row>
    <row r="51" spans="1:19" x14ac:dyDescent="0.2">
      <c r="A51" s="274"/>
      <c r="B51" s="279"/>
      <c r="C51" s="274">
        <v>2</v>
      </c>
      <c r="D51" s="274"/>
      <c r="E51" s="274"/>
      <c r="F51" s="280"/>
      <c r="G51" s="281"/>
      <c r="H51" s="274"/>
      <c r="I51" s="275">
        <f t="shared" si="2"/>
        <v>0</v>
      </c>
      <c r="J51" s="281"/>
      <c r="K51" s="274"/>
      <c r="L51" s="280"/>
      <c r="M51" s="281"/>
      <c r="N51" s="274"/>
      <c r="O51" s="280"/>
      <c r="P51" s="281"/>
      <c r="Q51" s="274"/>
      <c r="R51" s="280"/>
      <c r="S51" s="281"/>
    </row>
    <row r="52" spans="1:19" x14ac:dyDescent="0.2">
      <c r="A52" s="274"/>
      <c r="B52" s="276"/>
      <c r="C52" s="274">
        <v>1</v>
      </c>
      <c r="D52" s="274"/>
      <c r="E52" s="274"/>
      <c r="F52" s="277">
        <f>D52+D53+E52+E53</f>
        <v>0</v>
      </c>
      <c r="G52" s="278">
        <f>RANK(F52,F$4:F$59)</f>
        <v>17</v>
      </c>
      <c r="H52" s="274"/>
      <c r="I52" s="275">
        <f t="shared" si="2"/>
        <v>0</v>
      </c>
      <c r="J52" s="278">
        <f>RANK(I52,$I$4:$I$59)</f>
        <v>33</v>
      </c>
      <c r="K52" s="274"/>
      <c r="L52" s="277">
        <f>I52+K52+K53</f>
        <v>0</v>
      </c>
      <c r="M52" s="278">
        <f>RANK(L52,L$4:L$59)</f>
        <v>18</v>
      </c>
      <c r="N52" s="274"/>
      <c r="O52" s="277">
        <f>L52+N52+N53</f>
        <v>0</v>
      </c>
      <c r="P52" s="278">
        <f>RANK(O52,O$4:O$59)</f>
        <v>17</v>
      </c>
      <c r="Q52" s="274"/>
      <c r="R52" s="277">
        <f>O52+Q52+Q53</f>
        <v>0</v>
      </c>
      <c r="S52" s="278">
        <f>RANK(R52,R$4:R$59)</f>
        <v>17</v>
      </c>
    </row>
    <row r="53" spans="1:19" x14ac:dyDescent="0.2">
      <c r="A53" s="274"/>
      <c r="B53" s="279"/>
      <c r="C53" s="274">
        <v>2</v>
      </c>
      <c r="D53" s="274"/>
      <c r="E53" s="274"/>
      <c r="F53" s="280"/>
      <c r="G53" s="281"/>
      <c r="H53" s="274"/>
      <c r="I53" s="275">
        <f t="shared" si="2"/>
        <v>0</v>
      </c>
      <c r="J53" s="281"/>
      <c r="K53" s="274"/>
      <c r="L53" s="280"/>
      <c r="M53" s="281"/>
      <c r="N53" s="274"/>
      <c r="O53" s="280"/>
      <c r="P53" s="281"/>
      <c r="Q53" s="274"/>
      <c r="R53" s="280"/>
      <c r="S53" s="281"/>
    </row>
    <row r="54" spans="1:19" x14ac:dyDescent="0.2">
      <c r="A54" s="274"/>
      <c r="B54" s="276"/>
      <c r="C54" s="274">
        <v>1</v>
      </c>
      <c r="D54" s="274"/>
      <c r="E54" s="274"/>
      <c r="F54" s="277">
        <f>D54+D55+E54+E55</f>
        <v>0</v>
      </c>
      <c r="G54" s="278">
        <f>RANK(F54,F$4:F$59)</f>
        <v>17</v>
      </c>
      <c r="H54" s="274"/>
      <c r="I54" s="275">
        <f t="shared" si="2"/>
        <v>0</v>
      </c>
      <c r="J54" s="278">
        <f>RANK(I54,$I$4:$I$59)</f>
        <v>33</v>
      </c>
      <c r="K54" s="274"/>
      <c r="L54" s="277">
        <f>I54+K54+K55</f>
        <v>0</v>
      </c>
      <c r="M54" s="278">
        <f>RANK(L54,L$4:L$59)</f>
        <v>18</v>
      </c>
      <c r="N54" s="274"/>
      <c r="O54" s="277">
        <f>L54+N54+N55</f>
        <v>0</v>
      </c>
      <c r="P54" s="278">
        <f>RANK(O54,O$4:O$59)</f>
        <v>17</v>
      </c>
      <c r="Q54" s="274"/>
      <c r="R54" s="277">
        <f>O54+Q54+Q55</f>
        <v>0</v>
      </c>
      <c r="S54" s="278">
        <f>RANK(R54,R$4:R$59)</f>
        <v>17</v>
      </c>
    </row>
    <row r="55" spans="1:19" x14ac:dyDescent="0.2">
      <c r="A55" s="274"/>
      <c r="B55" s="279"/>
      <c r="C55" s="274">
        <v>2</v>
      </c>
      <c r="D55" s="274"/>
      <c r="E55" s="274"/>
      <c r="F55" s="280"/>
      <c r="G55" s="281"/>
      <c r="H55" s="274"/>
      <c r="I55" s="275">
        <f t="shared" si="2"/>
        <v>0</v>
      </c>
      <c r="J55" s="281"/>
      <c r="K55" s="274"/>
      <c r="L55" s="280"/>
      <c r="M55" s="281"/>
      <c r="N55" s="274"/>
      <c r="O55" s="280"/>
      <c r="P55" s="281"/>
      <c r="Q55" s="274"/>
      <c r="R55" s="280"/>
      <c r="S55" s="281"/>
    </row>
    <row r="56" spans="1:19" x14ac:dyDescent="0.2">
      <c r="A56" s="274"/>
      <c r="B56" s="276"/>
      <c r="C56" s="274">
        <v>1</v>
      </c>
      <c r="D56" s="274"/>
      <c r="E56" s="274"/>
      <c r="F56" s="277">
        <f>D56+D57+E56+E57</f>
        <v>0</v>
      </c>
      <c r="G56" s="278">
        <f>RANK(F56,F$4:F$59)</f>
        <v>17</v>
      </c>
      <c r="H56" s="274"/>
      <c r="I56" s="275">
        <f t="shared" si="2"/>
        <v>0</v>
      </c>
      <c r="J56" s="278">
        <f>RANK(I56,$I$4:$I$59)</f>
        <v>33</v>
      </c>
      <c r="K56" s="274"/>
      <c r="L56" s="277">
        <f>I56+K56+K57</f>
        <v>0</v>
      </c>
      <c r="M56" s="278">
        <f>RANK(L56,L$4:L$59)</f>
        <v>18</v>
      </c>
      <c r="N56" s="274"/>
      <c r="O56" s="277">
        <f>L56+N56+N57</f>
        <v>0</v>
      </c>
      <c r="P56" s="278">
        <f>RANK(O56,O$4:O$59)</f>
        <v>17</v>
      </c>
      <c r="Q56" s="274"/>
      <c r="R56" s="277">
        <f>O56+Q56+Q57</f>
        <v>0</v>
      </c>
      <c r="S56" s="278">
        <f>RANK(R56,R$4:R$59)</f>
        <v>17</v>
      </c>
    </row>
    <row r="57" spans="1:19" x14ac:dyDescent="0.2">
      <c r="A57" s="274"/>
      <c r="B57" s="279"/>
      <c r="C57" s="274">
        <v>2</v>
      </c>
      <c r="D57" s="274"/>
      <c r="E57" s="274"/>
      <c r="F57" s="280"/>
      <c r="G57" s="281"/>
      <c r="H57" s="274"/>
      <c r="I57" s="275">
        <f t="shared" si="2"/>
        <v>0</v>
      </c>
      <c r="J57" s="281"/>
      <c r="K57" s="274"/>
      <c r="L57" s="280"/>
      <c r="M57" s="281"/>
      <c r="N57" s="274"/>
      <c r="O57" s="280"/>
      <c r="P57" s="281"/>
      <c r="Q57" s="274"/>
      <c r="R57" s="280"/>
      <c r="S57" s="281"/>
    </row>
    <row r="58" spans="1:19" x14ac:dyDescent="0.2">
      <c r="A58" s="274"/>
      <c r="B58" s="276"/>
      <c r="C58" s="274">
        <v>1</v>
      </c>
      <c r="D58" s="274"/>
      <c r="E58" s="274"/>
      <c r="F58" s="277">
        <f>D58+D59+E58+E59</f>
        <v>0</v>
      </c>
      <c r="G58" s="278">
        <f>RANK(F58,F$4:F$59)</f>
        <v>17</v>
      </c>
      <c r="H58" s="274"/>
      <c r="I58" s="277">
        <f t="shared" si="2"/>
        <v>0</v>
      </c>
      <c r="J58" s="278">
        <f>RANK(I58,$I$4:$I$59)</f>
        <v>33</v>
      </c>
      <c r="K58" s="274"/>
      <c r="L58" s="277">
        <f>I58+K58+K59</f>
        <v>0</v>
      </c>
      <c r="M58" s="278">
        <f>RANK(L58,L$4:L$59)</f>
        <v>18</v>
      </c>
      <c r="N58" s="274"/>
      <c r="O58" s="277">
        <f>L58+N58+N59</f>
        <v>0</v>
      </c>
      <c r="P58" s="278">
        <f>RANK(O58,O$4:O$59)</f>
        <v>17</v>
      </c>
      <c r="Q58" s="274"/>
      <c r="R58" s="277">
        <f>O58+Q58+Q59</f>
        <v>0</v>
      </c>
      <c r="S58" s="278">
        <f>RANK(R58,R$4:R$59)</f>
        <v>17</v>
      </c>
    </row>
    <row r="59" spans="1:19" x14ac:dyDescent="0.2">
      <c r="A59" s="274"/>
      <c r="B59" s="279"/>
      <c r="C59" s="274">
        <v>2</v>
      </c>
      <c r="D59" s="274"/>
      <c r="E59" s="274"/>
      <c r="F59" s="280"/>
      <c r="G59" s="281"/>
      <c r="H59" s="274"/>
      <c r="I59" s="280">
        <f t="shared" si="2"/>
        <v>0</v>
      </c>
      <c r="J59" s="281"/>
      <c r="K59" s="274"/>
      <c r="L59" s="280"/>
      <c r="M59" s="281"/>
      <c r="N59" s="274"/>
      <c r="O59" s="280"/>
      <c r="P59" s="281"/>
      <c r="Q59" s="274"/>
      <c r="R59" s="280"/>
      <c r="S59" s="281"/>
    </row>
  </sheetData>
  <sheetProtection selectLockedCells="1" selectUnlockedCells="1"/>
  <mergeCells count="199">
    <mergeCell ref="M38:M39"/>
    <mergeCell ref="O38:O39"/>
    <mergeCell ref="P38:P39"/>
    <mergeCell ref="R38:R39"/>
    <mergeCell ref="S38:S39"/>
    <mergeCell ref="B38:B39"/>
    <mergeCell ref="F38:F39"/>
    <mergeCell ref="G38:G39"/>
    <mergeCell ref="I38:I39"/>
    <mergeCell ref="J38:J39"/>
    <mergeCell ref="L38:L39"/>
    <mergeCell ref="L36:L37"/>
    <mergeCell ref="M36:M37"/>
    <mergeCell ref="O36:O37"/>
    <mergeCell ref="P36:P37"/>
    <mergeCell ref="R36:R37"/>
    <mergeCell ref="S36:S37"/>
    <mergeCell ref="M34:M35"/>
    <mergeCell ref="O34:O35"/>
    <mergeCell ref="P34:P35"/>
    <mergeCell ref="R34:R35"/>
    <mergeCell ref="S34:S35"/>
    <mergeCell ref="L34:L35"/>
    <mergeCell ref="B36:B37"/>
    <mergeCell ref="F36:F37"/>
    <mergeCell ref="G36:G37"/>
    <mergeCell ref="I36:I37"/>
    <mergeCell ref="J36:J37"/>
    <mergeCell ref="B34:B35"/>
    <mergeCell ref="F34:F35"/>
    <mergeCell ref="G34:G35"/>
    <mergeCell ref="I34:I35"/>
    <mergeCell ref="J34:J35"/>
    <mergeCell ref="L32:L33"/>
    <mergeCell ref="M32:M33"/>
    <mergeCell ref="O32:O33"/>
    <mergeCell ref="P32:P33"/>
    <mergeCell ref="R32:R33"/>
    <mergeCell ref="S32:S33"/>
    <mergeCell ref="M30:M31"/>
    <mergeCell ref="O30:O31"/>
    <mergeCell ref="P30:P31"/>
    <mergeCell ref="R30:R31"/>
    <mergeCell ref="S30:S31"/>
    <mergeCell ref="L30:L31"/>
    <mergeCell ref="B32:B33"/>
    <mergeCell ref="F32:F33"/>
    <mergeCell ref="G32:G33"/>
    <mergeCell ref="I32:I33"/>
    <mergeCell ref="J32:J33"/>
    <mergeCell ref="B30:B31"/>
    <mergeCell ref="F30:F31"/>
    <mergeCell ref="G30:G31"/>
    <mergeCell ref="I30:I31"/>
    <mergeCell ref="J30:J31"/>
    <mergeCell ref="L28:L29"/>
    <mergeCell ref="M28:M29"/>
    <mergeCell ref="O28:O29"/>
    <mergeCell ref="P28:P29"/>
    <mergeCell ref="R28:R29"/>
    <mergeCell ref="S28:S29"/>
    <mergeCell ref="M26:M27"/>
    <mergeCell ref="O26:O27"/>
    <mergeCell ref="P26:P27"/>
    <mergeCell ref="R26:R27"/>
    <mergeCell ref="S26:S27"/>
    <mergeCell ref="L26:L27"/>
    <mergeCell ref="B28:B29"/>
    <mergeCell ref="F28:F29"/>
    <mergeCell ref="G28:G29"/>
    <mergeCell ref="I28:I29"/>
    <mergeCell ref="J28:J29"/>
    <mergeCell ref="B26:B27"/>
    <mergeCell ref="F26:F27"/>
    <mergeCell ref="G26:G27"/>
    <mergeCell ref="I26:I27"/>
    <mergeCell ref="J26:J27"/>
    <mergeCell ref="L24:L25"/>
    <mergeCell ref="M24:M25"/>
    <mergeCell ref="O24:O25"/>
    <mergeCell ref="P24:P25"/>
    <mergeCell ref="R24:R25"/>
    <mergeCell ref="S24:S25"/>
    <mergeCell ref="M22:M23"/>
    <mergeCell ref="O22:O23"/>
    <mergeCell ref="P22:P23"/>
    <mergeCell ref="R22:R23"/>
    <mergeCell ref="S22:S23"/>
    <mergeCell ref="L22:L23"/>
    <mergeCell ref="B24:B25"/>
    <mergeCell ref="F24:F25"/>
    <mergeCell ref="G24:G25"/>
    <mergeCell ref="I24:I25"/>
    <mergeCell ref="J24:J25"/>
    <mergeCell ref="B22:B23"/>
    <mergeCell ref="F22:F23"/>
    <mergeCell ref="G22:G23"/>
    <mergeCell ref="I22:I23"/>
    <mergeCell ref="J22:J23"/>
    <mergeCell ref="L20:L21"/>
    <mergeCell ref="M20:M21"/>
    <mergeCell ref="O20:O21"/>
    <mergeCell ref="P20:P21"/>
    <mergeCell ref="R20:R21"/>
    <mergeCell ref="S20:S21"/>
    <mergeCell ref="M18:M19"/>
    <mergeCell ref="O18:O19"/>
    <mergeCell ref="P18:P19"/>
    <mergeCell ref="R18:R19"/>
    <mergeCell ref="S18:S19"/>
    <mergeCell ref="L18:L19"/>
    <mergeCell ref="B20:B21"/>
    <mergeCell ref="F20:F21"/>
    <mergeCell ref="G20:G21"/>
    <mergeCell ref="I20:I21"/>
    <mergeCell ref="J20:J21"/>
    <mergeCell ref="B18:B19"/>
    <mergeCell ref="F18:F19"/>
    <mergeCell ref="G18:G19"/>
    <mergeCell ref="I18:I19"/>
    <mergeCell ref="J18:J19"/>
    <mergeCell ref="R10:R11"/>
    <mergeCell ref="S10:S11"/>
    <mergeCell ref="B16:B17"/>
    <mergeCell ref="F16:F17"/>
    <mergeCell ref="G16:G17"/>
    <mergeCell ref="I16:I17"/>
    <mergeCell ref="J16:J17"/>
    <mergeCell ref="B14:B15"/>
    <mergeCell ref="F14:F15"/>
    <mergeCell ref="G14:G15"/>
    <mergeCell ref="I14:I15"/>
    <mergeCell ref="J14:J15"/>
    <mergeCell ref="L16:L17"/>
    <mergeCell ref="M16:M17"/>
    <mergeCell ref="O16:O17"/>
    <mergeCell ref="P16:P17"/>
    <mergeCell ref="R16:R17"/>
    <mergeCell ref="S16:S17"/>
    <mergeCell ref="M14:M15"/>
    <mergeCell ref="O14:O15"/>
    <mergeCell ref="P14:P15"/>
    <mergeCell ref="R14:R15"/>
    <mergeCell ref="S14:S15"/>
    <mergeCell ref="L14:L15"/>
    <mergeCell ref="B12:B13"/>
    <mergeCell ref="F12:F13"/>
    <mergeCell ref="G12:G13"/>
    <mergeCell ref="I12:I13"/>
    <mergeCell ref="J12:J13"/>
    <mergeCell ref="O8:O9"/>
    <mergeCell ref="P8:P9"/>
    <mergeCell ref="R8:R9"/>
    <mergeCell ref="S8:S9"/>
    <mergeCell ref="B10:B11"/>
    <mergeCell ref="F10:F11"/>
    <mergeCell ref="G10:G11"/>
    <mergeCell ref="I10:I11"/>
    <mergeCell ref="J10:J11"/>
    <mergeCell ref="L10:L11"/>
    <mergeCell ref="L12:L13"/>
    <mergeCell ref="M12:M13"/>
    <mergeCell ref="O12:O13"/>
    <mergeCell ref="P12:P13"/>
    <mergeCell ref="R12:R13"/>
    <mergeCell ref="S12:S13"/>
    <mergeCell ref="M10:M11"/>
    <mergeCell ref="O10:O11"/>
    <mergeCell ref="P10:P11"/>
    <mergeCell ref="R6:R7"/>
    <mergeCell ref="S6:S7"/>
    <mergeCell ref="B8:B9"/>
    <mergeCell ref="F8:F9"/>
    <mergeCell ref="G8:G9"/>
    <mergeCell ref="I8:I9"/>
    <mergeCell ref="J8:J9"/>
    <mergeCell ref="L8:L9"/>
    <mergeCell ref="M8:M9"/>
    <mergeCell ref="B6:B7"/>
    <mergeCell ref="F6:F7"/>
    <mergeCell ref="G6:G7"/>
    <mergeCell ref="I6:I7"/>
    <mergeCell ref="J6:J7"/>
    <mergeCell ref="L6:L7"/>
    <mergeCell ref="M6:M7"/>
    <mergeCell ref="O6:O7"/>
    <mergeCell ref="P6:P7"/>
    <mergeCell ref="A1:S1"/>
    <mergeCell ref="B4:B5"/>
    <mergeCell ref="F4:F5"/>
    <mergeCell ref="G4:G5"/>
    <mergeCell ref="I4:I5"/>
    <mergeCell ref="J4:J5"/>
    <mergeCell ref="L4:L5"/>
    <mergeCell ref="M4:M5"/>
    <mergeCell ref="O4:O5"/>
    <mergeCell ref="P4:P5"/>
    <mergeCell ref="R4:R5"/>
    <mergeCell ref="S4:S5"/>
  </mergeCells>
  <conditionalFormatting sqref="G44">
    <cfRule type="cellIs" dxfId="279" priority="1" stopIfTrue="1" operator="between">
      <formula>0.9</formula>
      <formula>3.1</formula>
    </cfRule>
    <cfRule type="cellIs" priority="2" stopIfTrue="1" operator="greaterThan">
      <formula>3.1</formula>
    </cfRule>
  </conditionalFormatting>
  <conditionalFormatting sqref="G44">
    <cfRule type="cellIs" dxfId="278" priority="3" stopIfTrue="1" operator="equal">
      <formula>$O$77</formula>
    </cfRule>
  </conditionalFormatting>
  <conditionalFormatting sqref="G46">
    <cfRule type="cellIs" dxfId="277" priority="4" stopIfTrue="1" operator="between">
      <formula>0.9</formula>
      <formula>3.1</formula>
    </cfRule>
    <cfRule type="cellIs" priority="5" stopIfTrue="1" operator="greaterThan">
      <formula>3.1</formula>
    </cfRule>
  </conditionalFormatting>
  <conditionalFormatting sqref="G46">
    <cfRule type="cellIs" dxfId="276" priority="6" stopIfTrue="1" operator="equal">
      <formula>$O$77</formula>
    </cfRule>
  </conditionalFormatting>
  <conditionalFormatting sqref="G48">
    <cfRule type="cellIs" dxfId="275" priority="7" stopIfTrue="1" operator="between">
      <formula>0.9</formula>
      <formula>3.1</formula>
    </cfRule>
    <cfRule type="cellIs" priority="8" stopIfTrue="1" operator="greaterThan">
      <formula>3.1</formula>
    </cfRule>
  </conditionalFormatting>
  <conditionalFormatting sqref="G48">
    <cfRule type="cellIs" dxfId="274" priority="9" stopIfTrue="1" operator="equal">
      <formula>$O$77</formula>
    </cfRule>
  </conditionalFormatting>
  <conditionalFormatting sqref="G50">
    <cfRule type="cellIs" dxfId="273" priority="10" stopIfTrue="1" operator="between">
      <formula>0.9</formula>
      <formula>3.1</formula>
    </cfRule>
    <cfRule type="cellIs" priority="11" stopIfTrue="1" operator="greaterThan">
      <formula>3.1</formula>
    </cfRule>
  </conditionalFormatting>
  <conditionalFormatting sqref="G50">
    <cfRule type="cellIs" dxfId="272" priority="12" stopIfTrue="1" operator="equal">
      <formula>$O$77</formula>
    </cfRule>
  </conditionalFormatting>
  <conditionalFormatting sqref="G52">
    <cfRule type="cellIs" dxfId="271" priority="13" stopIfTrue="1" operator="between">
      <formula>0.9</formula>
      <formula>3.1</formula>
    </cfRule>
    <cfRule type="cellIs" priority="14" stopIfTrue="1" operator="greaterThan">
      <formula>3.1</formula>
    </cfRule>
  </conditionalFormatting>
  <conditionalFormatting sqref="G52">
    <cfRule type="cellIs" dxfId="270" priority="15" stopIfTrue="1" operator="equal">
      <formula>$O$77</formula>
    </cfRule>
  </conditionalFormatting>
  <conditionalFormatting sqref="G54">
    <cfRule type="cellIs" dxfId="269" priority="16" stopIfTrue="1" operator="between">
      <formula>0.9</formula>
      <formula>3.1</formula>
    </cfRule>
    <cfRule type="cellIs" priority="17" stopIfTrue="1" operator="greaterThan">
      <formula>3.1</formula>
    </cfRule>
  </conditionalFormatting>
  <conditionalFormatting sqref="G54">
    <cfRule type="cellIs" dxfId="268" priority="18" stopIfTrue="1" operator="equal">
      <formula>$O$77</formula>
    </cfRule>
  </conditionalFormatting>
  <conditionalFormatting sqref="G56">
    <cfRule type="cellIs" dxfId="267" priority="19" stopIfTrue="1" operator="between">
      <formula>0.9</formula>
      <formula>3.1</formula>
    </cfRule>
    <cfRule type="cellIs" priority="20" stopIfTrue="1" operator="greaterThan">
      <formula>3.1</formula>
    </cfRule>
  </conditionalFormatting>
  <conditionalFormatting sqref="G56">
    <cfRule type="cellIs" dxfId="266" priority="21" stopIfTrue="1" operator="equal">
      <formula>$O$77</formula>
    </cfRule>
  </conditionalFormatting>
  <conditionalFormatting sqref="G58">
    <cfRule type="cellIs" dxfId="265" priority="22" stopIfTrue="1" operator="between">
      <formula>0.9</formula>
      <formula>3.1</formula>
    </cfRule>
    <cfRule type="cellIs" priority="23" stopIfTrue="1" operator="greaterThan">
      <formula>3.1</formula>
    </cfRule>
  </conditionalFormatting>
  <conditionalFormatting sqref="G58">
    <cfRule type="cellIs" dxfId="264" priority="24" stopIfTrue="1" operator="equal">
      <formula>$O$77</formula>
    </cfRule>
  </conditionalFormatting>
  <conditionalFormatting sqref="M44">
    <cfRule type="cellIs" dxfId="263" priority="25" stopIfTrue="1" operator="between">
      <formula>0.9</formula>
      <formula>3.1</formula>
    </cfRule>
    <cfRule type="cellIs" priority="26" stopIfTrue="1" operator="greaterThan">
      <formula>3.1</formula>
    </cfRule>
  </conditionalFormatting>
  <conditionalFormatting sqref="M44">
    <cfRule type="cellIs" dxfId="262" priority="27" stopIfTrue="1" operator="equal">
      <formula>$O$77</formula>
    </cfRule>
  </conditionalFormatting>
  <conditionalFormatting sqref="M46">
    <cfRule type="cellIs" dxfId="261" priority="28" stopIfTrue="1" operator="between">
      <formula>0.9</formula>
      <formula>3.1</formula>
    </cfRule>
    <cfRule type="cellIs" priority="29" stopIfTrue="1" operator="greaterThan">
      <formula>3.1</formula>
    </cfRule>
  </conditionalFormatting>
  <conditionalFormatting sqref="M46">
    <cfRule type="cellIs" dxfId="260" priority="30" stopIfTrue="1" operator="equal">
      <formula>$O$77</formula>
    </cfRule>
  </conditionalFormatting>
  <conditionalFormatting sqref="M48">
    <cfRule type="cellIs" dxfId="259" priority="31" stopIfTrue="1" operator="between">
      <formula>0.9</formula>
      <formula>3.1</formula>
    </cfRule>
    <cfRule type="cellIs" priority="32" stopIfTrue="1" operator="greaterThan">
      <formula>3.1</formula>
    </cfRule>
  </conditionalFormatting>
  <conditionalFormatting sqref="M48">
    <cfRule type="cellIs" dxfId="258" priority="33" stopIfTrue="1" operator="equal">
      <formula>$O$77</formula>
    </cfRule>
  </conditionalFormatting>
  <conditionalFormatting sqref="M50">
    <cfRule type="cellIs" dxfId="257" priority="34" stopIfTrue="1" operator="between">
      <formula>0.9</formula>
      <formula>3.1</formula>
    </cfRule>
    <cfRule type="cellIs" priority="35" stopIfTrue="1" operator="greaterThan">
      <formula>3.1</formula>
    </cfRule>
  </conditionalFormatting>
  <conditionalFormatting sqref="M50">
    <cfRule type="cellIs" dxfId="256" priority="36" stopIfTrue="1" operator="equal">
      <formula>$O$77</formula>
    </cfRule>
  </conditionalFormatting>
  <conditionalFormatting sqref="M52">
    <cfRule type="cellIs" dxfId="255" priority="37" stopIfTrue="1" operator="between">
      <formula>0.9</formula>
      <formula>3.1</formula>
    </cfRule>
    <cfRule type="cellIs" priority="38" stopIfTrue="1" operator="greaterThan">
      <formula>3.1</formula>
    </cfRule>
  </conditionalFormatting>
  <conditionalFormatting sqref="M52">
    <cfRule type="cellIs" dxfId="254" priority="39" stopIfTrue="1" operator="equal">
      <formula>$O$77</formula>
    </cfRule>
  </conditionalFormatting>
  <conditionalFormatting sqref="M54">
    <cfRule type="cellIs" dxfId="253" priority="40" stopIfTrue="1" operator="between">
      <formula>0.9</formula>
      <formula>3.1</formula>
    </cfRule>
    <cfRule type="cellIs" priority="41" stopIfTrue="1" operator="greaterThan">
      <formula>3.1</formula>
    </cfRule>
  </conditionalFormatting>
  <conditionalFormatting sqref="M54">
    <cfRule type="cellIs" dxfId="252" priority="42" stopIfTrue="1" operator="equal">
      <formula>$O$77</formula>
    </cfRule>
  </conditionalFormatting>
  <conditionalFormatting sqref="M56">
    <cfRule type="cellIs" dxfId="251" priority="43" stopIfTrue="1" operator="between">
      <formula>0.9</formula>
      <formula>3.1</formula>
    </cfRule>
    <cfRule type="cellIs" priority="44" stopIfTrue="1" operator="greaterThan">
      <formula>3.1</formula>
    </cfRule>
  </conditionalFormatting>
  <conditionalFormatting sqref="M56">
    <cfRule type="cellIs" dxfId="250" priority="45" stopIfTrue="1" operator="equal">
      <formula>$O$77</formula>
    </cfRule>
  </conditionalFormatting>
  <conditionalFormatting sqref="M58">
    <cfRule type="cellIs" dxfId="249" priority="46" stopIfTrue="1" operator="between">
      <formula>0.9</formula>
      <formula>3.1</formula>
    </cfRule>
    <cfRule type="cellIs" priority="47" stopIfTrue="1" operator="greaterThan">
      <formula>3.1</formula>
    </cfRule>
  </conditionalFormatting>
  <conditionalFormatting sqref="M58">
    <cfRule type="cellIs" dxfId="248" priority="48" stopIfTrue="1" operator="equal">
      <formula>$O$77</formula>
    </cfRule>
  </conditionalFormatting>
  <conditionalFormatting sqref="P44">
    <cfRule type="cellIs" dxfId="247" priority="49" stopIfTrue="1" operator="between">
      <formula>0.9</formula>
      <formula>3.1</formula>
    </cfRule>
    <cfRule type="cellIs" priority="50" stopIfTrue="1" operator="greaterThan">
      <formula>3.1</formula>
    </cfRule>
  </conditionalFormatting>
  <conditionalFormatting sqref="P44">
    <cfRule type="cellIs" dxfId="246" priority="51" stopIfTrue="1" operator="equal">
      <formula>$O$77</formula>
    </cfRule>
  </conditionalFormatting>
  <conditionalFormatting sqref="P46">
    <cfRule type="cellIs" dxfId="245" priority="52" stopIfTrue="1" operator="between">
      <formula>0.9</formula>
      <formula>3.1</formula>
    </cfRule>
    <cfRule type="cellIs" priority="53" stopIfTrue="1" operator="greaterThan">
      <formula>3.1</formula>
    </cfRule>
  </conditionalFormatting>
  <conditionalFormatting sqref="P46">
    <cfRule type="cellIs" dxfId="244" priority="54" stopIfTrue="1" operator="equal">
      <formula>$O$77</formula>
    </cfRule>
  </conditionalFormatting>
  <conditionalFormatting sqref="P48">
    <cfRule type="cellIs" dxfId="243" priority="55" stopIfTrue="1" operator="between">
      <formula>0.9</formula>
      <formula>3.1</formula>
    </cfRule>
    <cfRule type="cellIs" priority="56" stopIfTrue="1" operator="greaterThan">
      <formula>3.1</formula>
    </cfRule>
  </conditionalFormatting>
  <conditionalFormatting sqref="P48">
    <cfRule type="cellIs" dxfId="242" priority="57" stopIfTrue="1" operator="equal">
      <formula>$O$77</formula>
    </cfRule>
  </conditionalFormatting>
  <conditionalFormatting sqref="P50">
    <cfRule type="cellIs" dxfId="241" priority="58" stopIfTrue="1" operator="between">
      <formula>0.9</formula>
      <formula>3.1</formula>
    </cfRule>
    <cfRule type="cellIs" priority="59" stopIfTrue="1" operator="greaterThan">
      <formula>3.1</formula>
    </cfRule>
  </conditionalFormatting>
  <conditionalFormatting sqref="P50">
    <cfRule type="cellIs" dxfId="240" priority="60" stopIfTrue="1" operator="equal">
      <formula>$O$77</formula>
    </cfRule>
  </conditionalFormatting>
  <conditionalFormatting sqref="P52">
    <cfRule type="cellIs" dxfId="239" priority="61" stopIfTrue="1" operator="between">
      <formula>0.9</formula>
      <formula>3.1</formula>
    </cfRule>
    <cfRule type="cellIs" priority="62" stopIfTrue="1" operator="greaterThan">
      <formula>3.1</formula>
    </cfRule>
  </conditionalFormatting>
  <conditionalFormatting sqref="P52">
    <cfRule type="cellIs" dxfId="238" priority="63" stopIfTrue="1" operator="equal">
      <formula>$O$77</formula>
    </cfRule>
  </conditionalFormatting>
  <conditionalFormatting sqref="P54">
    <cfRule type="cellIs" dxfId="237" priority="64" stopIfTrue="1" operator="between">
      <formula>0.9</formula>
      <formula>3.1</formula>
    </cfRule>
    <cfRule type="cellIs" priority="65" stopIfTrue="1" operator="greaterThan">
      <formula>3.1</formula>
    </cfRule>
  </conditionalFormatting>
  <conditionalFormatting sqref="P54">
    <cfRule type="cellIs" dxfId="236" priority="66" stopIfTrue="1" operator="equal">
      <formula>$O$77</formula>
    </cfRule>
  </conditionalFormatting>
  <conditionalFormatting sqref="P56">
    <cfRule type="cellIs" dxfId="235" priority="67" stopIfTrue="1" operator="between">
      <formula>0.9</formula>
      <formula>3.1</formula>
    </cfRule>
    <cfRule type="cellIs" priority="68" stopIfTrue="1" operator="greaterThan">
      <formula>3.1</formula>
    </cfRule>
  </conditionalFormatting>
  <conditionalFormatting sqref="P56">
    <cfRule type="cellIs" dxfId="234" priority="69" stopIfTrue="1" operator="equal">
      <formula>$O$77</formula>
    </cfRule>
  </conditionalFormatting>
  <conditionalFormatting sqref="P58">
    <cfRule type="cellIs" dxfId="233" priority="70" stopIfTrue="1" operator="between">
      <formula>0.9</formula>
      <formula>3.1</formula>
    </cfRule>
    <cfRule type="cellIs" priority="71" stopIfTrue="1" operator="greaterThan">
      <formula>3.1</formula>
    </cfRule>
  </conditionalFormatting>
  <conditionalFormatting sqref="P58">
    <cfRule type="cellIs" dxfId="232" priority="72" stopIfTrue="1" operator="equal">
      <formula>$O$77</formula>
    </cfRule>
  </conditionalFormatting>
  <conditionalFormatting sqref="S44">
    <cfRule type="cellIs" dxfId="231" priority="73" stopIfTrue="1" operator="between">
      <formula>0.9</formula>
      <formula>3.1</formula>
    </cfRule>
    <cfRule type="cellIs" priority="74" stopIfTrue="1" operator="greaterThan">
      <formula>3.1</formula>
    </cfRule>
  </conditionalFormatting>
  <conditionalFormatting sqref="S44">
    <cfRule type="cellIs" dxfId="230" priority="75" stopIfTrue="1" operator="equal">
      <formula>$O$77</formula>
    </cfRule>
  </conditionalFormatting>
  <conditionalFormatting sqref="S46">
    <cfRule type="cellIs" dxfId="229" priority="76" stopIfTrue="1" operator="between">
      <formula>0.9</formula>
      <formula>3.1</formula>
    </cfRule>
    <cfRule type="cellIs" priority="77" stopIfTrue="1" operator="greaterThan">
      <formula>3.1</formula>
    </cfRule>
  </conditionalFormatting>
  <conditionalFormatting sqref="S46">
    <cfRule type="cellIs" dxfId="228" priority="78" stopIfTrue="1" operator="equal">
      <formula>$O$77</formula>
    </cfRule>
  </conditionalFormatting>
  <conditionalFormatting sqref="S48">
    <cfRule type="cellIs" dxfId="227" priority="79" stopIfTrue="1" operator="between">
      <formula>0.9</formula>
      <formula>3.1</formula>
    </cfRule>
    <cfRule type="cellIs" priority="80" stopIfTrue="1" operator="greaterThan">
      <formula>3.1</formula>
    </cfRule>
  </conditionalFormatting>
  <conditionalFormatting sqref="S48">
    <cfRule type="cellIs" dxfId="226" priority="81" stopIfTrue="1" operator="equal">
      <formula>$O$77</formula>
    </cfRule>
  </conditionalFormatting>
  <conditionalFormatting sqref="S50">
    <cfRule type="cellIs" dxfId="225" priority="82" stopIfTrue="1" operator="between">
      <formula>0.9</formula>
      <formula>3.1</formula>
    </cfRule>
    <cfRule type="cellIs" priority="83" stopIfTrue="1" operator="greaterThan">
      <formula>3.1</formula>
    </cfRule>
  </conditionalFormatting>
  <conditionalFormatting sqref="S50">
    <cfRule type="cellIs" dxfId="224" priority="84" stopIfTrue="1" operator="equal">
      <formula>$O$77</formula>
    </cfRule>
  </conditionalFormatting>
  <conditionalFormatting sqref="S52">
    <cfRule type="cellIs" dxfId="223" priority="85" stopIfTrue="1" operator="between">
      <formula>0.9</formula>
      <formula>3.1</formula>
    </cfRule>
    <cfRule type="cellIs" priority="86" stopIfTrue="1" operator="greaterThan">
      <formula>3.1</formula>
    </cfRule>
  </conditionalFormatting>
  <conditionalFormatting sqref="S52">
    <cfRule type="cellIs" dxfId="222" priority="87" stopIfTrue="1" operator="equal">
      <formula>$O$77</formula>
    </cfRule>
  </conditionalFormatting>
  <conditionalFormatting sqref="S54">
    <cfRule type="cellIs" dxfId="221" priority="88" stopIfTrue="1" operator="between">
      <formula>0.9</formula>
      <formula>3.1</formula>
    </cfRule>
    <cfRule type="cellIs" priority="89" stopIfTrue="1" operator="greaterThan">
      <formula>3.1</formula>
    </cfRule>
  </conditionalFormatting>
  <conditionalFormatting sqref="S54">
    <cfRule type="cellIs" dxfId="220" priority="90" stopIfTrue="1" operator="equal">
      <formula>$O$77</formula>
    </cfRule>
  </conditionalFormatting>
  <conditionalFormatting sqref="S56">
    <cfRule type="cellIs" dxfId="219" priority="91" stopIfTrue="1" operator="between">
      <formula>0.9</formula>
      <formula>3.1</formula>
    </cfRule>
    <cfRule type="cellIs" priority="92" stopIfTrue="1" operator="greaterThan">
      <formula>3.1</formula>
    </cfRule>
  </conditionalFormatting>
  <conditionalFormatting sqref="S56">
    <cfRule type="cellIs" dxfId="218" priority="93" stopIfTrue="1" operator="equal">
      <formula>$O$77</formula>
    </cfRule>
  </conditionalFormatting>
  <conditionalFormatting sqref="S58">
    <cfRule type="cellIs" dxfId="217" priority="94" stopIfTrue="1" operator="between">
      <formula>0.9</formula>
      <formula>3.1</formula>
    </cfRule>
    <cfRule type="cellIs" priority="95" stopIfTrue="1" operator="greaterThan">
      <formula>3.1</formula>
    </cfRule>
  </conditionalFormatting>
  <conditionalFormatting sqref="S58">
    <cfRule type="cellIs" dxfId="216" priority="96" stopIfTrue="1" operator="equal">
      <formula>$O$77</formula>
    </cfRule>
  </conditionalFormatting>
  <conditionalFormatting sqref="J44">
    <cfRule type="cellIs" dxfId="215" priority="97" stopIfTrue="1" operator="between">
      <formula>0.9</formula>
      <formula>3.1</formula>
    </cfRule>
    <cfRule type="cellIs" priority="98" stopIfTrue="1" operator="greaterThan">
      <formula>3.1</formula>
    </cfRule>
  </conditionalFormatting>
  <conditionalFormatting sqref="J44">
    <cfRule type="cellIs" dxfId="214" priority="99" stopIfTrue="1" operator="equal">
      <formula>$O$77</formula>
    </cfRule>
  </conditionalFormatting>
  <conditionalFormatting sqref="J46">
    <cfRule type="cellIs" dxfId="213" priority="100" stopIfTrue="1" operator="between">
      <formula>0.9</formula>
      <formula>3.1</formula>
    </cfRule>
    <cfRule type="cellIs" priority="101" stopIfTrue="1" operator="greaterThan">
      <formula>3.1</formula>
    </cfRule>
  </conditionalFormatting>
  <conditionalFormatting sqref="J46">
    <cfRule type="cellIs" dxfId="212" priority="102" stopIfTrue="1" operator="equal">
      <formula>$O$77</formula>
    </cfRule>
  </conditionalFormatting>
  <conditionalFormatting sqref="J48">
    <cfRule type="cellIs" dxfId="211" priority="103" stopIfTrue="1" operator="between">
      <formula>0.9</formula>
      <formula>3.1</formula>
    </cfRule>
    <cfRule type="cellIs" priority="104" stopIfTrue="1" operator="greaterThan">
      <formula>3.1</formula>
    </cfRule>
  </conditionalFormatting>
  <conditionalFormatting sqref="J48">
    <cfRule type="cellIs" dxfId="210" priority="105" stopIfTrue="1" operator="equal">
      <formula>$O$77</formula>
    </cfRule>
  </conditionalFormatting>
  <conditionalFormatting sqref="J50">
    <cfRule type="cellIs" dxfId="209" priority="106" stopIfTrue="1" operator="between">
      <formula>0.9</formula>
      <formula>3.1</formula>
    </cfRule>
    <cfRule type="cellIs" priority="107" stopIfTrue="1" operator="greaterThan">
      <formula>3.1</formula>
    </cfRule>
  </conditionalFormatting>
  <conditionalFormatting sqref="J50">
    <cfRule type="cellIs" dxfId="208" priority="108" stopIfTrue="1" operator="equal">
      <formula>$O$77</formula>
    </cfRule>
  </conditionalFormatting>
  <conditionalFormatting sqref="J52">
    <cfRule type="cellIs" dxfId="207" priority="109" stopIfTrue="1" operator="between">
      <formula>0.9</formula>
      <formula>3.1</formula>
    </cfRule>
    <cfRule type="cellIs" priority="110" stopIfTrue="1" operator="greaterThan">
      <formula>3.1</formula>
    </cfRule>
  </conditionalFormatting>
  <conditionalFormatting sqref="J52">
    <cfRule type="cellIs" dxfId="206" priority="111" stopIfTrue="1" operator="equal">
      <formula>$O$77</formula>
    </cfRule>
  </conditionalFormatting>
  <conditionalFormatting sqref="J54">
    <cfRule type="cellIs" dxfId="205" priority="112" stopIfTrue="1" operator="between">
      <formula>0.9</formula>
      <formula>3.1</formula>
    </cfRule>
    <cfRule type="cellIs" priority="113" stopIfTrue="1" operator="greaterThan">
      <formula>3.1</formula>
    </cfRule>
  </conditionalFormatting>
  <conditionalFormatting sqref="J54">
    <cfRule type="cellIs" dxfId="204" priority="114" stopIfTrue="1" operator="equal">
      <formula>$O$77</formula>
    </cfRule>
  </conditionalFormatting>
  <conditionalFormatting sqref="J56">
    <cfRule type="cellIs" dxfId="203" priority="115" stopIfTrue="1" operator="between">
      <formula>0.9</formula>
      <formula>3.1</formula>
    </cfRule>
    <cfRule type="cellIs" priority="116" stopIfTrue="1" operator="greaterThan">
      <formula>3.1</formula>
    </cfRule>
  </conditionalFormatting>
  <conditionalFormatting sqref="J56">
    <cfRule type="cellIs" dxfId="202" priority="117" stopIfTrue="1" operator="equal">
      <formula>$O$77</formula>
    </cfRule>
  </conditionalFormatting>
  <conditionalFormatting sqref="J58">
    <cfRule type="cellIs" dxfId="201" priority="118" stopIfTrue="1" operator="between">
      <formula>0.9</formula>
      <formula>3.1</formula>
    </cfRule>
    <cfRule type="cellIs" priority="119" stopIfTrue="1" operator="greaterThan">
      <formula>3.1</formula>
    </cfRule>
  </conditionalFormatting>
  <conditionalFormatting sqref="J58">
    <cfRule type="cellIs" dxfId="200" priority="120" stopIfTrue="1" operator="equal">
      <formula>$O$77</formula>
    </cfRule>
  </conditionalFormatting>
  <conditionalFormatting sqref="G4">
    <cfRule type="cellIs" dxfId="199" priority="121" stopIfTrue="1" operator="between">
      <formula>0.9</formula>
      <formula>3.1</formula>
    </cfRule>
    <cfRule type="cellIs" priority="122" stopIfTrue="1" operator="greaterThan">
      <formula>3.1</formula>
    </cfRule>
  </conditionalFormatting>
  <conditionalFormatting sqref="G4">
    <cfRule type="cellIs" dxfId="198" priority="123" stopIfTrue="1" operator="equal">
      <formula>$O$77</formula>
    </cfRule>
  </conditionalFormatting>
  <conditionalFormatting sqref="G6">
    <cfRule type="cellIs" dxfId="197" priority="124" stopIfTrue="1" operator="between">
      <formula>0.9</formula>
      <formula>3.1</formula>
    </cfRule>
    <cfRule type="cellIs" priority="125" stopIfTrue="1" operator="greaterThan">
      <formula>3.1</formula>
    </cfRule>
  </conditionalFormatting>
  <conditionalFormatting sqref="G6">
    <cfRule type="cellIs" dxfId="196" priority="126" stopIfTrue="1" operator="equal">
      <formula>$O$77</formula>
    </cfRule>
  </conditionalFormatting>
  <conditionalFormatting sqref="G8">
    <cfRule type="cellIs" dxfId="195" priority="127" stopIfTrue="1" operator="between">
      <formula>0.9</formula>
      <formula>3.1</formula>
    </cfRule>
    <cfRule type="cellIs" priority="128" stopIfTrue="1" operator="greaterThan">
      <formula>3.1</formula>
    </cfRule>
  </conditionalFormatting>
  <conditionalFormatting sqref="G8">
    <cfRule type="cellIs" dxfId="194" priority="129" stopIfTrue="1" operator="equal">
      <formula>$O$77</formula>
    </cfRule>
  </conditionalFormatting>
  <conditionalFormatting sqref="G10">
    <cfRule type="cellIs" dxfId="193" priority="130" stopIfTrue="1" operator="between">
      <formula>0.9</formula>
      <formula>3.1</formula>
    </cfRule>
    <cfRule type="cellIs" priority="131" stopIfTrue="1" operator="greaterThan">
      <formula>3.1</formula>
    </cfRule>
  </conditionalFormatting>
  <conditionalFormatting sqref="G10">
    <cfRule type="cellIs" dxfId="192" priority="132" stopIfTrue="1" operator="equal">
      <formula>$O$77</formula>
    </cfRule>
  </conditionalFormatting>
  <conditionalFormatting sqref="G12">
    <cfRule type="cellIs" dxfId="191" priority="133" stopIfTrue="1" operator="between">
      <formula>0.9</formula>
      <formula>3.1</formula>
    </cfRule>
    <cfRule type="cellIs" priority="134" stopIfTrue="1" operator="greaterThan">
      <formula>3.1</formula>
    </cfRule>
  </conditionalFormatting>
  <conditionalFormatting sqref="G12">
    <cfRule type="cellIs" dxfId="190" priority="135" stopIfTrue="1" operator="equal">
      <formula>$O$77</formula>
    </cfRule>
  </conditionalFormatting>
  <conditionalFormatting sqref="G24">
    <cfRule type="cellIs" dxfId="189" priority="136" stopIfTrue="1" operator="between">
      <formula>0.9</formula>
      <formula>3.1</formula>
    </cfRule>
    <cfRule type="cellIs" priority="137" stopIfTrue="1" operator="greaterThan">
      <formula>3.1</formula>
    </cfRule>
  </conditionalFormatting>
  <conditionalFormatting sqref="G24">
    <cfRule type="cellIs" dxfId="188" priority="138" stopIfTrue="1" operator="equal">
      <formula>$O$77</formula>
    </cfRule>
  </conditionalFormatting>
  <conditionalFormatting sqref="G26">
    <cfRule type="cellIs" dxfId="187" priority="139" stopIfTrue="1" operator="between">
      <formula>0.9</formula>
      <formula>3.1</formula>
    </cfRule>
    <cfRule type="cellIs" priority="140" stopIfTrue="1" operator="greaterThan">
      <formula>3.1</formula>
    </cfRule>
  </conditionalFormatting>
  <conditionalFormatting sqref="G26">
    <cfRule type="cellIs" dxfId="186" priority="141" stopIfTrue="1" operator="equal">
      <formula>$O$77</formula>
    </cfRule>
  </conditionalFormatting>
  <conditionalFormatting sqref="G28">
    <cfRule type="cellIs" dxfId="185" priority="142" stopIfTrue="1" operator="between">
      <formula>0.9</formula>
      <formula>3.1</formula>
    </cfRule>
    <cfRule type="cellIs" priority="143" stopIfTrue="1" operator="greaterThan">
      <formula>3.1</formula>
    </cfRule>
  </conditionalFormatting>
  <conditionalFormatting sqref="G28">
    <cfRule type="cellIs" dxfId="184" priority="144" stopIfTrue="1" operator="equal">
      <formula>$O$77</formula>
    </cfRule>
  </conditionalFormatting>
  <conditionalFormatting sqref="G30">
    <cfRule type="cellIs" dxfId="183" priority="145" stopIfTrue="1" operator="between">
      <formula>0.9</formula>
      <formula>3.1</formula>
    </cfRule>
    <cfRule type="cellIs" priority="146" stopIfTrue="1" operator="greaterThan">
      <formula>3.1</formula>
    </cfRule>
  </conditionalFormatting>
  <conditionalFormatting sqref="G30">
    <cfRule type="cellIs" dxfId="182" priority="147" stopIfTrue="1" operator="equal">
      <formula>$O$77</formula>
    </cfRule>
  </conditionalFormatting>
  <conditionalFormatting sqref="G32">
    <cfRule type="cellIs" dxfId="181" priority="148" stopIfTrue="1" operator="between">
      <formula>0.9</formula>
      <formula>3.1</formula>
    </cfRule>
    <cfRule type="cellIs" priority="149" stopIfTrue="1" operator="greaterThan">
      <formula>3.1</formula>
    </cfRule>
  </conditionalFormatting>
  <conditionalFormatting sqref="G32">
    <cfRule type="cellIs" dxfId="180" priority="150" stopIfTrue="1" operator="equal">
      <formula>$O$77</formula>
    </cfRule>
  </conditionalFormatting>
  <conditionalFormatting sqref="G34">
    <cfRule type="cellIs" dxfId="179" priority="151" stopIfTrue="1" operator="between">
      <formula>0.9</formula>
      <formula>3.1</formula>
    </cfRule>
    <cfRule type="cellIs" priority="152" stopIfTrue="1" operator="greaterThan">
      <formula>3.1</formula>
    </cfRule>
  </conditionalFormatting>
  <conditionalFormatting sqref="G34">
    <cfRule type="cellIs" dxfId="178" priority="153" stopIfTrue="1" operator="equal">
      <formula>$O$77</formula>
    </cfRule>
  </conditionalFormatting>
  <conditionalFormatting sqref="G36">
    <cfRule type="cellIs" dxfId="177" priority="154" stopIfTrue="1" operator="between">
      <formula>0.9</formula>
      <formula>3.1</formula>
    </cfRule>
    <cfRule type="cellIs" priority="155" stopIfTrue="1" operator="greaterThan">
      <formula>3.1</formula>
    </cfRule>
  </conditionalFormatting>
  <conditionalFormatting sqref="G36">
    <cfRule type="cellIs" dxfId="176" priority="156" stopIfTrue="1" operator="equal">
      <formula>$O$77</formula>
    </cfRule>
  </conditionalFormatting>
  <conditionalFormatting sqref="G38">
    <cfRule type="cellIs" dxfId="175" priority="157" stopIfTrue="1" operator="between">
      <formula>0.9</formula>
      <formula>3.1</formula>
    </cfRule>
    <cfRule type="cellIs" priority="158" stopIfTrue="1" operator="greaterThan">
      <formula>3.1</formula>
    </cfRule>
  </conditionalFormatting>
  <conditionalFormatting sqref="G38">
    <cfRule type="cellIs" dxfId="174" priority="159" stopIfTrue="1" operator="equal">
      <formula>$O$77</formula>
    </cfRule>
  </conditionalFormatting>
  <conditionalFormatting sqref="G40">
    <cfRule type="cellIs" dxfId="173" priority="160" stopIfTrue="1" operator="between">
      <formula>0.9</formula>
      <formula>3.1</formula>
    </cfRule>
    <cfRule type="cellIs" priority="161" stopIfTrue="1" operator="greaterThan">
      <formula>3.1</formula>
    </cfRule>
  </conditionalFormatting>
  <conditionalFormatting sqref="G40">
    <cfRule type="cellIs" dxfId="172" priority="162" stopIfTrue="1" operator="equal">
      <formula>$O$77</formula>
    </cfRule>
  </conditionalFormatting>
  <conditionalFormatting sqref="G42">
    <cfRule type="cellIs" dxfId="171" priority="163" stopIfTrue="1" operator="between">
      <formula>0.9</formula>
      <formula>3.1</formula>
    </cfRule>
    <cfRule type="cellIs" priority="164" stopIfTrue="1" operator="greaterThan">
      <formula>3.1</formula>
    </cfRule>
  </conditionalFormatting>
  <conditionalFormatting sqref="G42">
    <cfRule type="cellIs" dxfId="170" priority="165" stopIfTrue="1" operator="equal">
      <formula>$O$77</formula>
    </cfRule>
  </conditionalFormatting>
  <conditionalFormatting sqref="M4">
    <cfRule type="cellIs" dxfId="169" priority="166" stopIfTrue="1" operator="between">
      <formula>0.9</formula>
      <formula>3.1</formula>
    </cfRule>
    <cfRule type="cellIs" priority="167" stopIfTrue="1" operator="greaterThan">
      <formula>3.1</formula>
    </cfRule>
  </conditionalFormatting>
  <conditionalFormatting sqref="M4">
    <cfRule type="cellIs" dxfId="168" priority="168" stopIfTrue="1" operator="equal">
      <formula>$O$77</formula>
    </cfRule>
  </conditionalFormatting>
  <conditionalFormatting sqref="M6">
    <cfRule type="cellIs" dxfId="167" priority="169" stopIfTrue="1" operator="between">
      <formula>0.9</formula>
      <formula>3.1</formula>
    </cfRule>
    <cfRule type="cellIs" priority="170" stopIfTrue="1" operator="greaterThan">
      <formula>3.1</formula>
    </cfRule>
  </conditionalFormatting>
  <conditionalFormatting sqref="M6">
    <cfRule type="cellIs" dxfId="166" priority="171" stopIfTrue="1" operator="equal">
      <formula>$O$77</formula>
    </cfRule>
  </conditionalFormatting>
  <conditionalFormatting sqref="M8">
    <cfRule type="cellIs" dxfId="165" priority="172" stopIfTrue="1" operator="between">
      <formula>0.9</formula>
      <formula>3.1</formula>
    </cfRule>
    <cfRule type="cellIs" priority="173" stopIfTrue="1" operator="greaterThan">
      <formula>3.1</formula>
    </cfRule>
  </conditionalFormatting>
  <conditionalFormatting sqref="M8">
    <cfRule type="cellIs" dxfId="164" priority="174" stopIfTrue="1" operator="equal">
      <formula>$O$77</formula>
    </cfRule>
  </conditionalFormatting>
  <conditionalFormatting sqref="M10">
    <cfRule type="cellIs" dxfId="163" priority="175" stopIfTrue="1" operator="between">
      <formula>0.9</formula>
      <formula>3.1</formula>
    </cfRule>
    <cfRule type="cellIs" priority="176" stopIfTrue="1" operator="greaterThan">
      <formula>3.1</formula>
    </cfRule>
  </conditionalFormatting>
  <conditionalFormatting sqref="M10">
    <cfRule type="cellIs" dxfId="162" priority="177" stopIfTrue="1" operator="equal">
      <formula>$O$77</formula>
    </cfRule>
  </conditionalFormatting>
  <conditionalFormatting sqref="M12">
    <cfRule type="cellIs" dxfId="161" priority="178" stopIfTrue="1" operator="between">
      <formula>0.9</formula>
      <formula>3.1</formula>
    </cfRule>
    <cfRule type="cellIs" priority="179" stopIfTrue="1" operator="greaterThan">
      <formula>3.1</formula>
    </cfRule>
  </conditionalFormatting>
  <conditionalFormatting sqref="M12">
    <cfRule type="cellIs" dxfId="160" priority="180" stopIfTrue="1" operator="equal">
      <formula>$O$77</formula>
    </cfRule>
  </conditionalFormatting>
  <conditionalFormatting sqref="M24">
    <cfRule type="cellIs" dxfId="159" priority="181" stopIfTrue="1" operator="between">
      <formula>0.9</formula>
      <formula>3.1</formula>
    </cfRule>
    <cfRule type="cellIs" priority="182" stopIfTrue="1" operator="greaterThan">
      <formula>3.1</formula>
    </cfRule>
  </conditionalFormatting>
  <conditionalFormatting sqref="M24">
    <cfRule type="cellIs" dxfId="158" priority="183" stopIfTrue="1" operator="equal">
      <formula>$O$77</formula>
    </cfRule>
  </conditionalFormatting>
  <conditionalFormatting sqref="M26">
    <cfRule type="cellIs" dxfId="157" priority="184" stopIfTrue="1" operator="between">
      <formula>0.9</formula>
      <formula>3.1</formula>
    </cfRule>
    <cfRule type="cellIs" priority="185" stopIfTrue="1" operator="greaterThan">
      <formula>3.1</formula>
    </cfRule>
  </conditionalFormatting>
  <conditionalFormatting sqref="M26">
    <cfRule type="cellIs" dxfId="156" priority="186" stopIfTrue="1" operator="equal">
      <formula>$O$77</formula>
    </cfRule>
  </conditionalFormatting>
  <conditionalFormatting sqref="M28">
    <cfRule type="cellIs" dxfId="155" priority="187" stopIfTrue="1" operator="between">
      <formula>0.9</formula>
      <formula>3.1</formula>
    </cfRule>
    <cfRule type="cellIs" priority="188" stopIfTrue="1" operator="greaterThan">
      <formula>3.1</formula>
    </cfRule>
  </conditionalFormatting>
  <conditionalFormatting sqref="M28">
    <cfRule type="cellIs" dxfId="154" priority="189" stopIfTrue="1" operator="equal">
      <formula>$O$77</formula>
    </cfRule>
  </conditionalFormatting>
  <conditionalFormatting sqref="M30">
    <cfRule type="cellIs" dxfId="153" priority="190" stopIfTrue="1" operator="between">
      <formula>0.9</formula>
      <formula>3.1</formula>
    </cfRule>
    <cfRule type="cellIs" priority="191" stopIfTrue="1" operator="greaterThan">
      <formula>3.1</formula>
    </cfRule>
  </conditionalFormatting>
  <conditionalFormatting sqref="M30">
    <cfRule type="cellIs" dxfId="152" priority="192" stopIfTrue="1" operator="equal">
      <formula>$O$77</formula>
    </cfRule>
  </conditionalFormatting>
  <conditionalFormatting sqref="M32">
    <cfRule type="cellIs" dxfId="151" priority="193" stopIfTrue="1" operator="between">
      <formula>0.9</formula>
      <formula>3.1</formula>
    </cfRule>
    <cfRule type="cellIs" priority="194" stopIfTrue="1" operator="greaterThan">
      <formula>3.1</formula>
    </cfRule>
  </conditionalFormatting>
  <conditionalFormatting sqref="M32">
    <cfRule type="cellIs" dxfId="150" priority="195" stopIfTrue="1" operator="equal">
      <formula>$O$77</formula>
    </cfRule>
  </conditionalFormatting>
  <conditionalFormatting sqref="M34">
    <cfRule type="cellIs" dxfId="149" priority="196" stopIfTrue="1" operator="between">
      <formula>0.9</formula>
      <formula>3.1</formula>
    </cfRule>
    <cfRule type="cellIs" priority="197" stopIfTrue="1" operator="greaterThan">
      <formula>3.1</formula>
    </cfRule>
  </conditionalFormatting>
  <conditionalFormatting sqref="M34">
    <cfRule type="cellIs" dxfId="148" priority="198" stopIfTrue="1" operator="equal">
      <formula>$O$77</formula>
    </cfRule>
  </conditionalFormatting>
  <conditionalFormatting sqref="M36">
    <cfRule type="cellIs" dxfId="147" priority="199" stopIfTrue="1" operator="between">
      <formula>0.9</formula>
      <formula>3.1</formula>
    </cfRule>
    <cfRule type="cellIs" priority="200" stopIfTrue="1" operator="greaterThan">
      <formula>3.1</formula>
    </cfRule>
  </conditionalFormatting>
  <conditionalFormatting sqref="M36">
    <cfRule type="cellIs" dxfId="146" priority="201" stopIfTrue="1" operator="equal">
      <formula>$O$77</formula>
    </cfRule>
  </conditionalFormatting>
  <conditionalFormatting sqref="M38">
    <cfRule type="cellIs" dxfId="145" priority="202" stopIfTrue="1" operator="between">
      <formula>0.9</formula>
      <formula>3.1</formula>
    </cfRule>
    <cfRule type="cellIs" priority="203" stopIfTrue="1" operator="greaterThan">
      <formula>3.1</formula>
    </cfRule>
  </conditionalFormatting>
  <conditionalFormatting sqref="M38">
    <cfRule type="cellIs" dxfId="144" priority="204" stopIfTrue="1" operator="equal">
      <formula>$O$77</formula>
    </cfRule>
  </conditionalFormatting>
  <conditionalFormatting sqref="M40">
    <cfRule type="cellIs" dxfId="143" priority="205" stopIfTrue="1" operator="between">
      <formula>0.9</formula>
      <formula>3.1</formula>
    </cfRule>
    <cfRule type="cellIs" priority="206" stopIfTrue="1" operator="greaterThan">
      <formula>3.1</formula>
    </cfRule>
  </conditionalFormatting>
  <conditionalFormatting sqref="M40">
    <cfRule type="cellIs" dxfId="142" priority="207" stopIfTrue="1" operator="equal">
      <formula>$O$77</formula>
    </cfRule>
  </conditionalFormatting>
  <conditionalFormatting sqref="M42">
    <cfRule type="cellIs" dxfId="141" priority="208" stopIfTrue="1" operator="between">
      <formula>0.9</formula>
      <formula>3.1</formula>
    </cfRule>
    <cfRule type="cellIs" priority="209" stopIfTrue="1" operator="greaterThan">
      <formula>3.1</formula>
    </cfRule>
  </conditionalFormatting>
  <conditionalFormatting sqref="M42">
    <cfRule type="cellIs" dxfId="140" priority="210" stopIfTrue="1" operator="equal">
      <formula>$O$77</formula>
    </cfRule>
  </conditionalFormatting>
  <conditionalFormatting sqref="P4">
    <cfRule type="cellIs" dxfId="139" priority="211" stopIfTrue="1" operator="between">
      <formula>0.9</formula>
      <formula>3.1</formula>
    </cfRule>
    <cfRule type="cellIs" priority="212" stopIfTrue="1" operator="greaterThan">
      <formula>3.1</formula>
    </cfRule>
  </conditionalFormatting>
  <conditionalFormatting sqref="P4">
    <cfRule type="cellIs" dxfId="138" priority="213" stopIfTrue="1" operator="equal">
      <formula>$O$77</formula>
    </cfRule>
  </conditionalFormatting>
  <conditionalFormatting sqref="P6">
    <cfRule type="cellIs" dxfId="137" priority="214" stopIfTrue="1" operator="between">
      <formula>0.9</formula>
      <formula>3.1</formula>
    </cfRule>
    <cfRule type="cellIs" priority="215" stopIfTrue="1" operator="greaterThan">
      <formula>3.1</formula>
    </cfRule>
  </conditionalFormatting>
  <conditionalFormatting sqref="P6">
    <cfRule type="cellIs" dxfId="136" priority="216" stopIfTrue="1" operator="equal">
      <formula>$O$77</formula>
    </cfRule>
  </conditionalFormatting>
  <conditionalFormatting sqref="P8">
    <cfRule type="cellIs" dxfId="135" priority="217" stopIfTrue="1" operator="between">
      <formula>0.9</formula>
      <formula>3.1</formula>
    </cfRule>
    <cfRule type="cellIs" priority="218" stopIfTrue="1" operator="greaterThan">
      <formula>3.1</formula>
    </cfRule>
  </conditionalFormatting>
  <conditionalFormatting sqref="P8">
    <cfRule type="cellIs" dxfId="134" priority="219" stopIfTrue="1" operator="equal">
      <formula>$O$77</formula>
    </cfRule>
  </conditionalFormatting>
  <conditionalFormatting sqref="P10">
    <cfRule type="cellIs" dxfId="133" priority="220" stopIfTrue="1" operator="between">
      <formula>0.9</formula>
      <formula>3.1</formula>
    </cfRule>
    <cfRule type="cellIs" priority="221" stopIfTrue="1" operator="greaterThan">
      <formula>3.1</formula>
    </cfRule>
  </conditionalFormatting>
  <conditionalFormatting sqref="P10">
    <cfRule type="cellIs" dxfId="132" priority="222" stopIfTrue="1" operator="equal">
      <formula>$O$77</formula>
    </cfRule>
  </conditionalFormatting>
  <conditionalFormatting sqref="P12">
    <cfRule type="cellIs" dxfId="131" priority="223" stopIfTrue="1" operator="between">
      <formula>0.9</formula>
      <formula>3.1</formula>
    </cfRule>
    <cfRule type="cellIs" priority="224" stopIfTrue="1" operator="greaterThan">
      <formula>3.1</formula>
    </cfRule>
  </conditionalFormatting>
  <conditionalFormatting sqref="P12">
    <cfRule type="cellIs" dxfId="130" priority="225" stopIfTrue="1" operator="equal">
      <formula>$O$77</formula>
    </cfRule>
  </conditionalFormatting>
  <conditionalFormatting sqref="P24">
    <cfRule type="cellIs" dxfId="129" priority="226" stopIfTrue="1" operator="between">
      <formula>0.9</formula>
      <formula>3.1</formula>
    </cfRule>
    <cfRule type="cellIs" priority="227" stopIfTrue="1" operator="greaterThan">
      <formula>3.1</formula>
    </cfRule>
  </conditionalFormatting>
  <conditionalFormatting sqref="P24">
    <cfRule type="cellIs" dxfId="128" priority="228" stopIfTrue="1" operator="equal">
      <formula>$O$77</formula>
    </cfRule>
  </conditionalFormatting>
  <conditionalFormatting sqref="P26">
    <cfRule type="cellIs" dxfId="127" priority="229" stopIfTrue="1" operator="between">
      <formula>0.9</formula>
      <formula>3.1</formula>
    </cfRule>
    <cfRule type="cellIs" priority="230" stopIfTrue="1" operator="greaterThan">
      <formula>3.1</formula>
    </cfRule>
  </conditionalFormatting>
  <conditionalFormatting sqref="P26">
    <cfRule type="cellIs" dxfId="126" priority="231" stopIfTrue="1" operator="equal">
      <formula>$O$77</formula>
    </cfRule>
  </conditionalFormatting>
  <conditionalFormatting sqref="P28">
    <cfRule type="cellIs" dxfId="125" priority="232" stopIfTrue="1" operator="between">
      <formula>0.9</formula>
      <formula>3.1</formula>
    </cfRule>
    <cfRule type="cellIs" priority="233" stopIfTrue="1" operator="greaterThan">
      <formula>3.1</formula>
    </cfRule>
  </conditionalFormatting>
  <conditionalFormatting sqref="P28">
    <cfRule type="cellIs" dxfId="124" priority="234" stopIfTrue="1" operator="equal">
      <formula>$O$77</formula>
    </cfRule>
  </conditionalFormatting>
  <conditionalFormatting sqref="P30">
    <cfRule type="cellIs" dxfId="123" priority="235" stopIfTrue="1" operator="between">
      <formula>0.9</formula>
      <formula>3.1</formula>
    </cfRule>
    <cfRule type="cellIs" priority="236" stopIfTrue="1" operator="greaterThan">
      <formula>3.1</formula>
    </cfRule>
  </conditionalFormatting>
  <conditionalFormatting sqref="P30">
    <cfRule type="cellIs" dxfId="122" priority="237" stopIfTrue="1" operator="equal">
      <formula>$O$77</formula>
    </cfRule>
  </conditionalFormatting>
  <conditionalFormatting sqref="P32">
    <cfRule type="cellIs" dxfId="121" priority="238" stopIfTrue="1" operator="between">
      <formula>0.9</formula>
      <formula>3.1</formula>
    </cfRule>
    <cfRule type="cellIs" priority="239" stopIfTrue="1" operator="greaterThan">
      <formula>3.1</formula>
    </cfRule>
  </conditionalFormatting>
  <conditionalFormatting sqref="P32">
    <cfRule type="cellIs" dxfId="120" priority="240" stopIfTrue="1" operator="equal">
      <formula>$O$77</formula>
    </cfRule>
  </conditionalFormatting>
  <conditionalFormatting sqref="P34">
    <cfRule type="cellIs" dxfId="119" priority="241" stopIfTrue="1" operator="between">
      <formula>0.9</formula>
      <formula>3.1</formula>
    </cfRule>
    <cfRule type="cellIs" priority="242" stopIfTrue="1" operator="greaterThan">
      <formula>3.1</formula>
    </cfRule>
  </conditionalFormatting>
  <conditionalFormatting sqref="P34">
    <cfRule type="cellIs" dxfId="118" priority="243" stopIfTrue="1" operator="equal">
      <formula>$O$77</formula>
    </cfRule>
  </conditionalFormatting>
  <conditionalFormatting sqref="P36">
    <cfRule type="cellIs" dxfId="117" priority="244" stopIfTrue="1" operator="between">
      <formula>0.9</formula>
      <formula>3.1</formula>
    </cfRule>
    <cfRule type="cellIs" priority="245" stopIfTrue="1" operator="greaterThan">
      <formula>3.1</formula>
    </cfRule>
  </conditionalFormatting>
  <conditionalFormatting sqref="P36">
    <cfRule type="cellIs" dxfId="116" priority="246" stopIfTrue="1" operator="equal">
      <formula>$O$77</formula>
    </cfRule>
  </conditionalFormatting>
  <conditionalFormatting sqref="P38">
    <cfRule type="cellIs" dxfId="115" priority="247" stopIfTrue="1" operator="between">
      <formula>0.9</formula>
      <formula>3.1</formula>
    </cfRule>
    <cfRule type="cellIs" priority="248" stopIfTrue="1" operator="greaterThan">
      <formula>3.1</formula>
    </cfRule>
  </conditionalFormatting>
  <conditionalFormatting sqref="P38">
    <cfRule type="cellIs" dxfId="114" priority="249" stopIfTrue="1" operator="equal">
      <formula>$O$77</formula>
    </cfRule>
  </conditionalFormatting>
  <conditionalFormatting sqref="P40">
    <cfRule type="cellIs" dxfId="113" priority="250" stopIfTrue="1" operator="between">
      <formula>0.9</formula>
      <formula>3.1</formula>
    </cfRule>
    <cfRule type="cellIs" priority="251" stopIfTrue="1" operator="greaterThan">
      <formula>3.1</formula>
    </cfRule>
  </conditionalFormatting>
  <conditionalFormatting sqref="P40">
    <cfRule type="cellIs" dxfId="112" priority="252" stopIfTrue="1" operator="equal">
      <formula>$O$77</formula>
    </cfRule>
  </conditionalFormatting>
  <conditionalFormatting sqref="P42">
    <cfRule type="cellIs" dxfId="111" priority="253" stopIfTrue="1" operator="between">
      <formula>0.9</formula>
      <formula>3.1</formula>
    </cfRule>
    <cfRule type="cellIs" priority="254" stopIfTrue="1" operator="greaterThan">
      <formula>3.1</formula>
    </cfRule>
  </conditionalFormatting>
  <conditionalFormatting sqref="P42">
    <cfRule type="cellIs" dxfId="110" priority="255" stopIfTrue="1" operator="equal">
      <formula>$O$77</formula>
    </cfRule>
  </conditionalFormatting>
  <conditionalFormatting sqref="S4">
    <cfRule type="cellIs" dxfId="109" priority="256" stopIfTrue="1" operator="between">
      <formula>0.9</formula>
      <formula>3.1</formula>
    </cfRule>
    <cfRule type="cellIs" priority="257" stopIfTrue="1" operator="greaterThan">
      <formula>3.1</formula>
    </cfRule>
  </conditionalFormatting>
  <conditionalFormatting sqref="S4">
    <cfRule type="cellIs" dxfId="108" priority="258" stopIfTrue="1" operator="equal">
      <formula>$O$77</formula>
    </cfRule>
  </conditionalFormatting>
  <conditionalFormatting sqref="S6">
    <cfRule type="cellIs" dxfId="107" priority="259" stopIfTrue="1" operator="between">
      <formula>0.9</formula>
      <formula>3.1</formula>
    </cfRule>
    <cfRule type="cellIs" priority="260" stopIfTrue="1" operator="greaterThan">
      <formula>3.1</formula>
    </cfRule>
  </conditionalFormatting>
  <conditionalFormatting sqref="S6">
    <cfRule type="cellIs" dxfId="106" priority="261" stopIfTrue="1" operator="equal">
      <formula>$O$77</formula>
    </cfRule>
  </conditionalFormatting>
  <conditionalFormatting sqref="S8">
    <cfRule type="cellIs" dxfId="105" priority="262" stopIfTrue="1" operator="between">
      <formula>0.9</formula>
      <formula>3.1</formula>
    </cfRule>
    <cfRule type="cellIs" priority="263" stopIfTrue="1" operator="greaterThan">
      <formula>3.1</formula>
    </cfRule>
  </conditionalFormatting>
  <conditionalFormatting sqref="S8">
    <cfRule type="cellIs" dxfId="104" priority="264" stopIfTrue="1" operator="equal">
      <formula>$O$77</formula>
    </cfRule>
  </conditionalFormatting>
  <conditionalFormatting sqref="S10">
    <cfRule type="cellIs" dxfId="103" priority="265" stopIfTrue="1" operator="between">
      <formula>0.9</formula>
      <formula>3.1</formula>
    </cfRule>
    <cfRule type="cellIs" priority="266" stopIfTrue="1" operator="greaterThan">
      <formula>3.1</formula>
    </cfRule>
  </conditionalFormatting>
  <conditionalFormatting sqref="S10">
    <cfRule type="cellIs" dxfId="102" priority="267" stopIfTrue="1" operator="equal">
      <formula>$O$77</formula>
    </cfRule>
  </conditionalFormatting>
  <conditionalFormatting sqref="S12">
    <cfRule type="cellIs" dxfId="101" priority="268" stopIfTrue="1" operator="between">
      <formula>0.9</formula>
      <formula>3.1</formula>
    </cfRule>
    <cfRule type="cellIs" priority="269" stopIfTrue="1" operator="greaterThan">
      <formula>3.1</formula>
    </cfRule>
  </conditionalFormatting>
  <conditionalFormatting sqref="S12">
    <cfRule type="cellIs" dxfId="100" priority="270" stopIfTrue="1" operator="equal">
      <formula>$O$77</formula>
    </cfRule>
  </conditionalFormatting>
  <conditionalFormatting sqref="S24">
    <cfRule type="cellIs" dxfId="99" priority="271" stopIfTrue="1" operator="between">
      <formula>0.9</formula>
      <formula>3.1</formula>
    </cfRule>
    <cfRule type="cellIs" priority="272" stopIfTrue="1" operator="greaterThan">
      <formula>3.1</formula>
    </cfRule>
  </conditionalFormatting>
  <conditionalFormatting sqref="S24">
    <cfRule type="cellIs" dxfId="98" priority="273" stopIfTrue="1" operator="equal">
      <formula>$O$77</formula>
    </cfRule>
  </conditionalFormatting>
  <conditionalFormatting sqref="S26">
    <cfRule type="cellIs" dxfId="97" priority="274" stopIfTrue="1" operator="between">
      <formula>0.9</formula>
      <formula>3.1</formula>
    </cfRule>
    <cfRule type="cellIs" priority="275" stopIfTrue="1" operator="greaterThan">
      <formula>3.1</formula>
    </cfRule>
  </conditionalFormatting>
  <conditionalFormatting sqref="S26">
    <cfRule type="cellIs" dxfId="96" priority="276" stopIfTrue="1" operator="equal">
      <formula>$O$77</formula>
    </cfRule>
  </conditionalFormatting>
  <conditionalFormatting sqref="S28">
    <cfRule type="cellIs" dxfId="95" priority="277" stopIfTrue="1" operator="between">
      <formula>0.9</formula>
      <formula>3.1</formula>
    </cfRule>
    <cfRule type="cellIs" priority="278" stopIfTrue="1" operator="greaterThan">
      <formula>3.1</formula>
    </cfRule>
  </conditionalFormatting>
  <conditionalFormatting sqref="S28">
    <cfRule type="cellIs" dxfId="94" priority="279" stopIfTrue="1" operator="equal">
      <formula>$O$77</formula>
    </cfRule>
  </conditionalFormatting>
  <conditionalFormatting sqref="S30">
    <cfRule type="cellIs" dxfId="93" priority="280" stopIfTrue="1" operator="between">
      <formula>0.9</formula>
      <formula>3.1</formula>
    </cfRule>
    <cfRule type="cellIs" priority="281" stopIfTrue="1" operator="greaterThan">
      <formula>3.1</formula>
    </cfRule>
  </conditionalFormatting>
  <conditionalFormatting sqref="S30">
    <cfRule type="cellIs" dxfId="92" priority="282" stopIfTrue="1" operator="equal">
      <formula>$O$77</formula>
    </cfRule>
  </conditionalFormatting>
  <conditionalFormatting sqref="S32">
    <cfRule type="cellIs" dxfId="91" priority="283" stopIfTrue="1" operator="between">
      <formula>0.9</formula>
      <formula>3.1</formula>
    </cfRule>
    <cfRule type="cellIs" priority="284" stopIfTrue="1" operator="greaterThan">
      <formula>3.1</formula>
    </cfRule>
  </conditionalFormatting>
  <conditionalFormatting sqref="S32">
    <cfRule type="cellIs" dxfId="90" priority="285" stopIfTrue="1" operator="equal">
      <formula>$O$77</formula>
    </cfRule>
  </conditionalFormatting>
  <conditionalFormatting sqref="S34">
    <cfRule type="cellIs" dxfId="89" priority="286" stopIfTrue="1" operator="between">
      <formula>0.9</formula>
      <formula>3.1</formula>
    </cfRule>
    <cfRule type="cellIs" priority="287" stopIfTrue="1" operator="greaterThan">
      <formula>3.1</formula>
    </cfRule>
  </conditionalFormatting>
  <conditionalFormatting sqref="S34">
    <cfRule type="cellIs" dxfId="88" priority="288" stopIfTrue="1" operator="equal">
      <formula>$O$77</formula>
    </cfRule>
  </conditionalFormatting>
  <conditionalFormatting sqref="S36">
    <cfRule type="cellIs" dxfId="87" priority="289" stopIfTrue="1" operator="between">
      <formula>0.9</formula>
      <formula>3.1</formula>
    </cfRule>
    <cfRule type="cellIs" priority="290" stopIfTrue="1" operator="greaterThan">
      <formula>3.1</formula>
    </cfRule>
  </conditionalFormatting>
  <conditionalFormatting sqref="S36">
    <cfRule type="cellIs" dxfId="86" priority="291" stopIfTrue="1" operator="equal">
      <formula>$O$77</formula>
    </cfRule>
  </conditionalFormatting>
  <conditionalFormatting sqref="S38">
    <cfRule type="cellIs" dxfId="85" priority="292" stopIfTrue="1" operator="between">
      <formula>0.9</formula>
      <formula>3.1</formula>
    </cfRule>
    <cfRule type="cellIs" priority="293" stopIfTrue="1" operator="greaterThan">
      <formula>3.1</formula>
    </cfRule>
  </conditionalFormatting>
  <conditionalFormatting sqref="S38">
    <cfRule type="cellIs" dxfId="84" priority="294" stopIfTrue="1" operator="equal">
      <formula>$O$77</formula>
    </cfRule>
  </conditionalFormatting>
  <conditionalFormatting sqref="S40">
    <cfRule type="cellIs" dxfId="83" priority="295" stopIfTrue="1" operator="between">
      <formula>0.9</formula>
      <formula>3.1</formula>
    </cfRule>
    <cfRule type="cellIs" priority="296" stopIfTrue="1" operator="greaterThan">
      <formula>3.1</formula>
    </cfRule>
  </conditionalFormatting>
  <conditionalFormatting sqref="S40">
    <cfRule type="cellIs" dxfId="82" priority="297" stopIfTrue="1" operator="equal">
      <formula>$O$77</formula>
    </cfRule>
  </conditionalFormatting>
  <conditionalFormatting sqref="S42">
    <cfRule type="cellIs" dxfId="81" priority="298" stopIfTrue="1" operator="between">
      <formula>0.9</formula>
      <formula>3.1</formula>
    </cfRule>
    <cfRule type="cellIs" priority="299" stopIfTrue="1" operator="greaterThan">
      <formula>3.1</formula>
    </cfRule>
  </conditionalFormatting>
  <conditionalFormatting sqref="S42">
    <cfRule type="cellIs" dxfId="80" priority="300" stopIfTrue="1" operator="equal">
      <formula>$O$77</formula>
    </cfRule>
  </conditionalFormatting>
  <conditionalFormatting sqref="G14">
    <cfRule type="cellIs" dxfId="79" priority="301" stopIfTrue="1" operator="between">
      <formula>0.9</formula>
      <formula>3.1</formula>
    </cfRule>
    <cfRule type="cellIs" priority="302" stopIfTrue="1" operator="greaterThan">
      <formula>3.1</formula>
    </cfRule>
  </conditionalFormatting>
  <conditionalFormatting sqref="G14">
    <cfRule type="cellIs" dxfId="78" priority="303" stopIfTrue="1" operator="equal">
      <formula>$O$77</formula>
    </cfRule>
  </conditionalFormatting>
  <conditionalFormatting sqref="M14">
    <cfRule type="cellIs" dxfId="77" priority="304" stopIfTrue="1" operator="between">
      <formula>0.9</formula>
      <formula>3.1</formula>
    </cfRule>
    <cfRule type="cellIs" priority="305" stopIfTrue="1" operator="greaterThan">
      <formula>3.1</formula>
    </cfRule>
  </conditionalFormatting>
  <conditionalFormatting sqref="M14">
    <cfRule type="cellIs" dxfId="76" priority="306" stopIfTrue="1" operator="equal">
      <formula>$O$77</formula>
    </cfRule>
  </conditionalFormatting>
  <conditionalFormatting sqref="P14">
    <cfRule type="cellIs" dxfId="75" priority="307" stopIfTrue="1" operator="between">
      <formula>0.9</formula>
      <formula>3.1</formula>
    </cfRule>
    <cfRule type="cellIs" priority="308" stopIfTrue="1" operator="greaterThan">
      <formula>3.1</formula>
    </cfRule>
  </conditionalFormatting>
  <conditionalFormatting sqref="P14">
    <cfRule type="cellIs" dxfId="74" priority="309" stopIfTrue="1" operator="equal">
      <formula>$O$77</formula>
    </cfRule>
  </conditionalFormatting>
  <conditionalFormatting sqref="S14">
    <cfRule type="cellIs" dxfId="73" priority="310" stopIfTrue="1" operator="between">
      <formula>0.9</formula>
      <formula>3.1</formula>
    </cfRule>
    <cfRule type="cellIs" priority="311" stopIfTrue="1" operator="greaterThan">
      <formula>3.1</formula>
    </cfRule>
  </conditionalFormatting>
  <conditionalFormatting sqref="S14">
    <cfRule type="cellIs" dxfId="72" priority="312" stopIfTrue="1" operator="equal">
      <formula>$O$77</formula>
    </cfRule>
  </conditionalFormatting>
  <conditionalFormatting sqref="G16">
    <cfRule type="cellIs" dxfId="71" priority="313" stopIfTrue="1" operator="between">
      <formula>0.9</formula>
      <formula>3.1</formula>
    </cfRule>
    <cfRule type="cellIs" priority="314" stopIfTrue="1" operator="greaterThan">
      <formula>3.1</formula>
    </cfRule>
  </conditionalFormatting>
  <conditionalFormatting sqref="G16">
    <cfRule type="cellIs" dxfId="70" priority="315" stopIfTrue="1" operator="equal">
      <formula>$O$77</formula>
    </cfRule>
  </conditionalFormatting>
  <conditionalFormatting sqref="M16">
    <cfRule type="cellIs" dxfId="69" priority="316" stopIfTrue="1" operator="between">
      <formula>0.9</formula>
      <formula>3.1</formula>
    </cfRule>
    <cfRule type="cellIs" priority="317" stopIfTrue="1" operator="greaterThan">
      <formula>3.1</formula>
    </cfRule>
  </conditionalFormatting>
  <conditionalFormatting sqref="M16">
    <cfRule type="cellIs" dxfId="68" priority="318" stopIfTrue="1" operator="equal">
      <formula>$O$77</formula>
    </cfRule>
  </conditionalFormatting>
  <conditionalFormatting sqref="P16">
    <cfRule type="cellIs" dxfId="67" priority="319" stopIfTrue="1" operator="between">
      <formula>0.9</formula>
      <formula>3.1</formula>
    </cfRule>
    <cfRule type="cellIs" priority="320" stopIfTrue="1" operator="greaterThan">
      <formula>3.1</formula>
    </cfRule>
  </conditionalFormatting>
  <conditionalFormatting sqref="P16">
    <cfRule type="cellIs" dxfId="66" priority="321" stopIfTrue="1" operator="equal">
      <formula>$O$77</formula>
    </cfRule>
  </conditionalFormatting>
  <conditionalFormatting sqref="S16">
    <cfRule type="cellIs" dxfId="65" priority="322" stopIfTrue="1" operator="between">
      <formula>0.9</formula>
      <formula>3.1</formula>
    </cfRule>
    <cfRule type="cellIs" priority="323" stopIfTrue="1" operator="greaterThan">
      <formula>3.1</formula>
    </cfRule>
  </conditionalFormatting>
  <conditionalFormatting sqref="S16">
    <cfRule type="cellIs" dxfId="64" priority="324" stopIfTrue="1" operator="equal">
      <formula>$O$77</formula>
    </cfRule>
  </conditionalFormatting>
  <conditionalFormatting sqref="G18">
    <cfRule type="cellIs" dxfId="63" priority="325" stopIfTrue="1" operator="between">
      <formula>0.9</formula>
      <formula>3.1</formula>
    </cfRule>
    <cfRule type="cellIs" priority="326" stopIfTrue="1" operator="greaterThan">
      <formula>3.1</formula>
    </cfRule>
  </conditionalFormatting>
  <conditionalFormatting sqref="G18">
    <cfRule type="cellIs" dxfId="62" priority="327" stopIfTrue="1" operator="equal">
      <formula>$O$77</formula>
    </cfRule>
  </conditionalFormatting>
  <conditionalFormatting sqref="M18">
    <cfRule type="cellIs" dxfId="61" priority="328" stopIfTrue="1" operator="between">
      <formula>0.9</formula>
      <formula>3.1</formula>
    </cfRule>
    <cfRule type="cellIs" priority="329" stopIfTrue="1" operator="greaterThan">
      <formula>3.1</formula>
    </cfRule>
  </conditionalFormatting>
  <conditionalFormatting sqref="M18">
    <cfRule type="cellIs" dxfId="60" priority="330" stopIfTrue="1" operator="equal">
      <formula>$O$77</formula>
    </cfRule>
  </conditionalFormatting>
  <conditionalFormatting sqref="P18">
    <cfRule type="cellIs" dxfId="59" priority="331" stopIfTrue="1" operator="between">
      <formula>0.9</formula>
      <formula>3.1</formula>
    </cfRule>
    <cfRule type="cellIs" priority="332" stopIfTrue="1" operator="greaterThan">
      <formula>3.1</formula>
    </cfRule>
  </conditionalFormatting>
  <conditionalFormatting sqref="P18">
    <cfRule type="cellIs" dxfId="58" priority="333" stopIfTrue="1" operator="equal">
      <formula>$O$77</formula>
    </cfRule>
  </conditionalFormatting>
  <conditionalFormatting sqref="S18">
    <cfRule type="cellIs" dxfId="57" priority="334" stopIfTrue="1" operator="between">
      <formula>0.9</formula>
      <formula>3.1</formula>
    </cfRule>
    <cfRule type="cellIs" priority="335" stopIfTrue="1" operator="greaterThan">
      <formula>3.1</formula>
    </cfRule>
  </conditionalFormatting>
  <conditionalFormatting sqref="S18">
    <cfRule type="cellIs" dxfId="56" priority="336" stopIfTrue="1" operator="equal">
      <formula>$O$77</formula>
    </cfRule>
  </conditionalFormatting>
  <conditionalFormatting sqref="G20">
    <cfRule type="cellIs" dxfId="55" priority="337" stopIfTrue="1" operator="between">
      <formula>0.9</formula>
      <formula>3.1</formula>
    </cfRule>
    <cfRule type="cellIs" priority="338" stopIfTrue="1" operator="greaterThan">
      <formula>3.1</formula>
    </cfRule>
  </conditionalFormatting>
  <conditionalFormatting sqref="G20">
    <cfRule type="cellIs" dxfId="54" priority="339" stopIfTrue="1" operator="equal">
      <formula>$O$77</formula>
    </cfRule>
  </conditionalFormatting>
  <conditionalFormatting sqref="M20">
    <cfRule type="cellIs" dxfId="53" priority="340" stopIfTrue="1" operator="between">
      <formula>0.9</formula>
      <formula>3.1</formula>
    </cfRule>
    <cfRule type="cellIs" priority="341" stopIfTrue="1" operator="greaterThan">
      <formula>3.1</formula>
    </cfRule>
  </conditionalFormatting>
  <conditionalFormatting sqref="M20">
    <cfRule type="cellIs" dxfId="52" priority="342" stopIfTrue="1" operator="equal">
      <formula>$O$77</formula>
    </cfRule>
  </conditionalFormatting>
  <conditionalFormatting sqref="P20">
    <cfRule type="cellIs" dxfId="51" priority="343" stopIfTrue="1" operator="between">
      <formula>0.9</formula>
      <formula>3.1</formula>
    </cfRule>
    <cfRule type="cellIs" priority="344" stopIfTrue="1" operator="greaterThan">
      <formula>3.1</formula>
    </cfRule>
  </conditionalFormatting>
  <conditionalFormatting sqref="P20">
    <cfRule type="cellIs" dxfId="50" priority="345" stopIfTrue="1" operator="equal">
      <formula>$O$77</formula>
    </cfRule>
  </conditionalFormatting>
  <conditionalFormatting sqref="S20">
    <cfRule type="cellIs" dxfId="49" priority="346" stopIfTrue="1" operator="between">
      <formula>0.9</formula>
      <formula>3.1</formula>
    </cfRule>
    <cfRule type="cellIs" priority="347" stopIfTrue="1" operator="greaterThan">
      <formula>3.1</formula>
    </cfRule>
  </conditionalFormatting>
  <conditionalFormatting sqref="S20">
    <cfRule type="cellIs" dxfId="48" priority="348" stopIfTrue="1" operator="equal">
      <formula>$O$77</formula>
    </cfRule>
  </conditionalFormatting>
  <conditionalFormatting sqref="G22">
    <cfRule type="cellIs" dxfId="47" priority="349" stopIfTrue="1" operator="between">
      <formula>0.9</formula>
      <formula>3.1</formula>
    </cfRule>
    <cfRule type="cellIs" priority="350" stopIfTrue="1" operator="greaterThan">
      <formula>3.1</formula>
    </cfRule>
  </conditionalFormatting>
  <conditionalFormatting sqref="G22">
    <cfRule type="cellIs" dxfId="46" priority="351" stopIfTrue="1" operator="equal">
      <formula>$O$77</formula>
    </cfRule>
  </conditionalFormatting>
  <conditionalFormatting sqref="M22">
    <cfRule type="cellIs" dxfId="45" priority="352" stopIfTrue="1" operator="between">
      <formula>0.9</formula>
      <formula>3.1</formula>
    </cfRule>
    <cfRule type="cellIs" priority="353" stopIfTrue="1" operator="greaterThan">
      <formula>3.1</formula>
    </cfRule>
  </conditionalFormatting>
  <conditionalFormatting sqref="M22">
    <cfRule type="cellIs" dxfId="44" priority="354" stopIfTrue="1" operator="equal">
      <formula>$O$77</formula>
    </cfRule>
  </conditionalFormatting>
  <conditionalFormatting sqref="P22">
    <cfRule type="cellIs" dxfId="43" priority="355" stopIfTrue="1" operator="between">
      <formula>0.9</formula>
      <formula>3.1</formula>
    </cfRule>
    <cfRule type="cellIs" priority="356" stopIfTrue="1" operator="greaterThan">
      <formula>3.1</formula>
    </cfRule>
  </conditionalFormatting>
  <conditionalFormatting sqref="P22">
    <cfRule type="cellIs" dxfId="42" priority="357" stopIfTrue="1" operator="equal">
      <formula>$O$77</formula>
    </cfRule>
  </conditionalFormatting>
  <conditionalFormatting sqref="S22">
    <cfRule type="cellIs" dxfId="41" priority="358" stopIfTrue="1" operator="between">
      <formula>0.9</formula>
      <formula>3.1</formula>
    </cfRule>
    <cfRule type="cellIs" priority="359" stopIfTrue="1" operator="greaterThan">
      <formula>3.1</formula>
    </cfRule>
  </conditionalFormatting>
  <conditionalFormatting sqref="S22">
    <cfRule type="cellIs" dxfId="40" priority="360" stopIfTrue="1" operator="equal">
      <formula>$O$77</formula>
    </cfRule>
  </conditionalFormatting>
  <conditionalFormatting sqref="J4">
    <cfRule type="cellIs" dxfId="39" priority="361" stopIfTrue="1" operator="between">
      <formula>0.9</formula>
      <formula>3.1</formula>
    </cfRule>
    <cfRule type="cellIs" priority="362" stopIfTrue="1" operator="greaterThan">
      <formula>3.1</formula>
    </cfRule>
  </conditionalFormatting>
  <conditionalFormatting sqref="J4">
    <cfRule type="cellIs" dxfId="38" priority="363" stopIfTrue="1" operator="equal">
      <formula>$O$77</formula>
    </cfRule>
  </conditionalFormatting>
  <conditionalFormatting sqref="J6">
    <cfRule type="cellIs" dxfId="37" priority="364" stopIfTrue="1" operator="between">
      <formula>0.9</formula>
      <formula>3.1</formula>
    </cfRule>
    <cfRule type="cellIs" priority="365" stopIfTrue="1" operator="greaterThan">
      <formula>3.1</formula>
    </cfRule>
  </conditionalFormatting>
  <conditionalFormatting sqref="J6">
    <cfRule type="cellIs" dxfId="36" priority="366" stopIfTrue="1" operator="equal">
      <formula>$O$77</formula>
    </cfRule>
  </conditionalFormatting>
  <conditionalFormatting sqref="J8">
    <cfRule type="cellIs" dxfId="35" priority="367" stopIfTrue="1" operator="between">
      <formula>0.9</formula>
      <formula>3.1</formula>
    </cfRule>
    <cfRule type="cellIs" priority="368" stopIfTrue="1" operator="greaterThan">
      <formula>3.1</formula>
    </cfRule>
  </conditionalFormatting>
  <conditionalFormatting sqref="J8">
    <cfRule type="cellIs" dxfId="34" priority="369" stopIfTrue="1" operator="equal">
      <formula>$O$77</formula>
    </cfRule>
  </conditionalFormatting>
  <conditionalFormatting sqref="J10">
    <cfRule type="cellIs" dxfId="33" priority="370" stopIfTrue="1" operator="between">
      <formula>0.9</formula>
      <formula>3.1</formula>
    </cfRule>
    <cfRule type="cellIs" priority="371" stopIfTrue="1" operator="greaterThan">
      <formula>3.1</formula>
    </cfRule>
  </conditionalFormatting>
  <conditionalFormatting sqref="J10">
    <cfRule type="cellIs" dxfId="32" priority="372" stopIfTrue="1" operator="equal">
      <formula>$O$77</formula>
    </cfRule>
  </conditionalFormatting>
  <conditionalFormatting sqref="J12">
    <cfRule type="cellIs" dxfId="31" priority="373" stopIfTrue="1" operator="between">
      <formula>0.9</formula>
      <formula>3.1</formula>
    </cfRule>
    <cfRule type="cellIs" priority="374" stopIfTrue="1" operator="greaterThan">
      <formula>3.1</formula>
    </cfRule>
  </conditionalFormatting>
  <conditionalFormatting sqref="J12">
    <cfRule type="cellIs" dxfId="30" priority="375" stopIfTrue="1" operator="equal">
      <formula>$O$77</formula>
    </cfRule>
  </conditionalFormatting>
  <conditionalFormatting sqref="J14">
    <cfRule type="cellIs" dxfId="29" priority="376" stopIfTrue="1" operator="between">
      <formula>0.9</formula>
      <formula>3.1</formula>
    </cfRule>
    <cfRule type="cellIs" priority="377" stopIfTrue="1" operator="greaterThan">
      <formula>3.1</formula>
    </cfRule>
  </conditionalFormatting>
  <conditionalFormatting sqref="J14">
    <cfRule type="cellIs" dxfId="28" priority="378" stopIfTrue="1" operator="equal">
      <formula>$O$77</formula>
    </cfRule>
  </conditionalFormatting>
  <conditionalFormatting sqref="J16">
    <cfRule type="cellIs" dxfId="27" priority="379" stopIfTrue="1" operator="between">
      <formula>0.9</formula>
      <formula>3.1</formula>
    </cfRule>
    <cfRule type="cellIs" priority="380" stopIfTrue="1" operator="greaterThan">
      <formula>3.1</formula>
    </cfRule>
  </conditionalFormatting>
  <conditionalFormatting sqref="J16">
    <cfRule type="cellIs" dxfId="26" priority="381" stopIfTrue="1" operator="equal">
      <formula>$O$77</formula>
    </cfRule>
  </conditionalFormatting>
  <conditionalFormatting sqref="J18">
    <cfRule type="cellIs" dxfId="25" priority="382" stopIfTrue="1" operator="between">
      <formula>0.9</formula>
      <formula>3.1</formula>
    </cfRule>
    <cfRule type="cellIs" priority="383" stopIfTrue="1" operator="greaterThan">
      <formula>3.1</formula>
    </cfRule>
  </conditionalFormatting>
  <conditionalFormatting sqref="J18">
    <cfRule type="cellIs" dxfId="24" priority="384" stopIfTrue="1" operator="equal">
      <formula>$O$77</formula>
    </cfRule>
  </conditionalFormatting>
  <conditionalFormatting sqref="J20">
    <cfRule type="cellIs" dxfId="23" priority="385" stopIfTrue="1" operator="between">
      <formula>0.9</formula>
      <formula>3.1</formula>
    </cfRule>
    <cfRule type="cellIs" priority="386" stopIfTrue="1" operator="greaterThan">
      <formula>3.1</formula>
    </cfRule>
  </conditionalFormatting>
  <conditionalFormatting sqref="J20">
    <cfRule type="cellIs" dxfId="22" priority="387" stopIfTrue="1" operator="equal">
      <formula>$O$77</formula>
    </cfRule>
  </conditionalFormatting>
  <conditionalFormatting sqref="J22">
    <cfRule type="cellIs" dxfId="21" priority="388" stopIfTrue="1" operator="between">
      <formula>0.9</formula>
      <formula>3.1</formula>
    </cfRule>
    <cfRule type="cellIs" priority="389" stopIfTrue="1" operator="greaterThan">
      <formula>3.1</formula>
    </cfRule>
  </conditionalFormatting>
  <conditionalFormatting sqref="J22">
    <cfRule type="cellIs" dxfId="20" priority="390" stopIfTrue="1" operator="equal">
      <formula>$O$77</formula>
    </cfRule>
  </conditionalFormatting>
  <conditionalFormatting sqref="J24">
    <cfRule type="cellIs" dxfId="19" priority="391" stopIfTrue="1" operator="between">
      <formula>0.9</formula>
      <formula>3.1</formula>
    </cfRule>
    <cfRule type="cellIs" priority="392" stopIfTrue="1" operator="greaterThan">
      <formula>3.1</formula>
    </cfRule>
  </conditionalFormatting>
  <conditionalFormatting sqref="J24">
    <cfRule type="cellIs" dxfId="18" priority="393" stopIfTrue="1" operator="equal">
      <formula>$O$77</formula>
    </cfRule>
  </conditionalFormatting>
  <conditionalFormatting sqref="J26">
    <cfRule type="cellIs" dxfId="17" priority="394" stopIfTrue="1" operator="between">
      <formula>0.9</formula>
      <formula>3.1</formula>
    </cfRule>
    <cfRule type="cellIs" priority="395" stopIfTrue="1" operator="greaterThan">
      <formula>3.1</formula>
    </cfRule>
  </conditionalFormatting>
  <conditionalFormatting sqref="J26">
    <cfRule type="cellIs" dxfId="16" priority="396" stopIfTrue="1" operator="equal">
      <formula>$O$77</formula>
    </cfRule>
  </conditionalFormatting>
  <conditionalFormatting sqref="J28">
    <cfRule type="cellIs" dxfId="15" priority="397" stopIfTrue="1" operator="between">
      <formula>0.9</formula>
      <formula>3.1</formula>
    </cfRule>
    <cfRule type="cellIs" priority="398" stopIfTrue="1" operator="greaterThan">
      <formula>3.1</formula>
    </cfRule>
  </conditionalFormatting>
  <conditionalFormatting sqref="J28">
    <cfRule type="cellIs" dxfId="14" priority="399" stopIfTrue="1" operator="equal">
      <formula>$O$77</formula>
    </cfRule>
  </conditionalFormatting>
  <conditionalFormatting sqref="J30">
    <cfRule type="cellIs" dxfId="13" priority="400" stopIfTrue="1" operator="between">
      <formula>0.9</formula>
      <formula>3.1</formula>
    </cfRule>
    <cfRule type="cellIs" priority="401" stopIfTrue="1" operator="greaterThan">
      <formula>3.1</formula>
    </cfRule>
  </conditionalFormatting>
  <conditionalFormatting sqref="J30">
    <cfRule type="cellIs" dxfId="12" priority="402" stopIfTrue="1" operator="equal">
      <formula>$O$77</formula>
    </cfRule>
  </conditionalFormatting>
  <conditionalFormatting sqref="J32">
    <cfRule type="cellIs" dxfId="11" priority="403" stopIfTrue="1" operator="between">
      <formula>0.9</formula>
      <formula>3.1</formula>
    </cfRule>
    <cfRule type="cellIs" priority="404" stopIfTrue="1" operator="greaterThan">
      <formula>3.1</formula>
    </cfRule>
  </conditionalFormatting>
  <conditionalFormatting sqref="J32">
    <cfRule type="cellIs" dxfId="10" priority="405" stopIfTrue="1" operator="equal">
      <formula>$O$77</formula>
    </cfRule>
  </conditionalFormatting>
  <conditionalFormatting sqref="J34">
    <cfRule type="cellIs" dxfId="9" priority="406" stopIfTrue="1" operator="between">
      <formula>0.9</formula>
      <formula>3.1</formula>
    </cfRule>
    <cfRule type="cellIs" priority="407" stopIfTrue="1" operator="greaterThan">
      <formula>3.1</formula>
    </cfRule>
  </conditionalFormatting>
  <conditionalFormatting sqref="J34">
    <cfRule type="cellIs" dxfId="8" priority="408" stopIfTrue="1" operator="equal">
      <formula>$O$77</formula>
    </cfRule>
  </conditionalFormatting>
  <conditionalFormatting sqref="J36">
    <cfRule type="cellIs" dxfId="7" priority="409" stopIfTrue="1" operator="between">
      <formula>0.9</formula>
      <formula>3.1</formula>
    </cfRule>
    <cfRule type="cellIs" priority="410" stopIfTrue="1" operator="greaterThan">
      <formula>3.1</formula>
    </cfRule>
  </conditionalFormatting>
  <conditionalFormatting sqref="J36">
    <cfRule type="cellIs" dxfId="6" priority="411" stopIfTrue="1" operator="equal">
      <formula>$O$77</formula>
    </cfRule>
  </conditionalFormatting>
  <conditionalFormatting sqref="J38">
    <cfRule type="cellIs" dxfId="5" priority="412" stopIfTrue="1" operator="between">
      <formula>0.9</formula>
      <formula>3.1</formula>
    </cfRule>
    <cfRule type="cellIs" priority="413" stopIfTrue="1" operator="greaterThan">
      <formula>3.1</formula>
    </cfRule>
  </conditionalFormatting>
  <conditionalFormatting sqref="J38">
    <cfRule type="cellIs" dxfId="4" priority="414" stopIfTrue="1" operator="equal">
      <formula>$O$77</formula>
    </cfRule>
  </conditionalFormatting>
  <conditionalFormatting sqref="J40">
    <cfRule type="cellIs" dxfId="3" priority="415" stopIfTrue="1" operator="between">
      <formula>0.9</formula>
      <formula>3.1</formula>
    </cfRule>
    <cfRule type="cellIs" priority="416" stopIfTrue="1" operator="greaterThan">
      <formula>3.1</formula>
    </cfRule>
  </conditionalFormatting>
  <conditionalFormatting sqref="J40">
    <cfRule type="cellIs" dxfId="2" priority="417" stopIfTrue="1" operator="equal">
      <formula>$O$77</formula>
    </cfRule>
  </conditionalFormatting>
  <conditionalFormatting sqref="J42">
    <cfRule type="cellIs" dxfId="1" priority="418" stopIfTrue="1" operator="between">
      <formula>0.9</formula>
      <formula>3.1</formula>
    </cfRule>
    <cfRule type="cellIs" priority="419" stopIfTrue="1" operator="greaterThan">
      <formula>3.1</formula>
    </cfRule>
  </conditionalFormatting>
  <conditionalFormatting sqref="J42">
    <cfRule type="cellIs" dxfId="0" priority="420" stopIfTrue="1" operator="equal">
      <formula>$O$77</formula>
    </cfRule>
  </conditionalFormatting>
  <pageMargins left="0.78749999999999998" right="0.78749999999999998" top="0.20972222222222223" bottom="0.10972222222222222" header="0.51180555555555551" footer="0.51180555555555551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5" sqref="B5"/>
    </sheetView>
  </sheetViews>
  <sheetFormatPr defaultRowHeight="12.75" x14ac:dyDescent="0.2"/>
  <cols>
    <col min="1" max="1" width="9.28515625" style="1" customWidth="1"/>
    <col min="2" max="2" width="38.28515625" style="1" customWidth="1"/>
    <col min="3" max="3" width="12.140625" style="34" bestFit="1" customWidth="1"/>
    <col min="4" max="16384" width="9.140625" style="1"/>
  </cols>
  <sheetData>
    <row r="1" spans="1:3" ht="35.25" x14ac:dyDescent="0.5">
      <c r="A1" s="41" t="s">
        <v>52</v>
      </c>
      <c r="B1" s="32"/>
      <c r="C1" s="33"/>
    </row>
    <row r="2" spans="1:3" ht="13.5" thickBot="1" x14ac:dyDescent="0.25"/>
    <row r="3" spans="1:3" ht="13.5" thickBot="1" x14ac:dyDescent="0.25">
      <c r="A3" s="315" t="s">
        <v>11</v>
      </c>
      <c r="B3" s="315" t="s">
        <v>29</v>
      </c>
      <c r="C3" s="315" t="s">
        <v>13</v>
      </c>
    </row>
    <row r="4" spans="1:3" s="37" customFormat="1" ht="30" x14ac:dyDescent="0.4">
      <c r="A4" s="35">
        <v>1</v>
      </c>
      <c r="B4" s="316" t="s">
        <v>81</v>
      </c>
      <c r="C4" s="36">
        <v>909</v>
      </c>
    </row>
    <row r="5" spans="1:3" s="37" customFormat="1" ht="30" x14ac:dyDescent="0.4">
      <c r="A5" s="38">
        <v>2</v>
      </c>
      <c r="B5" s="317" t="s">
        <v>45</v>
      </c>
      <c r="C5" s="36">
        <v>879</v>
      </c>
    </row>
    <row r="6" spans="1:3" s="37" customFormat="1" ht="30" x14ac:dyDescent="0.4">
      <c r="A6" s="35">
        <v>3</v>
      </c>
      <c r="B6" s="317" t="s">
        <v>69</v>
      </c>
      <c r="C6" s="36">
        <v>796</v>
      </c>
    </row>
    <row r="7" spans="1:3" s="37" customFormat="1" ht="30" x14ac:dyDescent="0.4">
      <c r="A7" s="35">
        <v>4</v>
      </c>
      <c r="B7" s="317" t="s">
        <v>80</v>
      </c>
      <c r="C7" s="36">
        <v>746</v>
      </c>
    </row>
    <row r="8" spans="1:3" s="37" customFormat="1" ht="30" x14ac:dyDescent="0.4">
      <c r="A8" s="35">
        <v>5</v>
      </c>
      <c r="B8" s="317" t="s">
        <v>78</v>
      </c>
      <c r="C8" s="36">
        <v>712</v>
      </c>
    </row>
    <row r="9" spans="1:3" s="37" customFormat="1" ht="30" x14ac:dyDescent="0.4">
      <c r="A9" s="35">
        <v>6</v>
      </c>
      <c r="B9" s="317" t="s">
        <v>82</v>
      </c>
      <c r="C9" s="36">
        <v>677</v>
      </c>
    </row>
    <row r="10" spans="1:3" s="37" customFormat="1" ht="30" x14ac:dyDescent="0.4">
      <c r="A10" s="35">
        <v>7</v>
      </c>
      <c r="B10" s="318" t="s">
        <v>28</v>
      </c>
      <c r="C10" s="36">
        <v>552</v>
      </c>
    </row>
    <row r="11" spans="1:3" s="37" customFormat="1" ht="30" x14ac:dyDescent="0.4">
      <c r="A11" s="36">
        <v>8</v>
      </c>
      <c r="B11" s="317" t="s">
        <v>77</v>
      </c>
      <c r="C11" s="36">
        <v>461</v>
      </c>
    </row>
    <row r="12" spans="1:3" s="37" customFormat="1" ht="30" x14ac:dyDescent="0.4">
      <c r="A12" s="35">
        <v>9</v>
      </c>
      <c r="B12" s="317" t="s">
        <v>70</v>
      </c>
      <c r="C12" s="36">
        <v>404</v>
      </c>
    </row>
    <row r="13" spans="1:3" s="37" customFormat="1" ht="30" x14ac:dyDescent="0.4">
      <c r="A13" s="35">
        <v>10</v>
      </c>
      <c r="B13" s="317" t="s">
        <v>79</v>
      </c>
      <c r="C13" s="36">
        <v>346</v>
      </c>
    </row>
    <row r="14" spans="1:3" s="37" customFormat="1" ht="30" x14ac:dyDescent="0.4">
      <c r="A14" s="35">
        <v>11</v>
      </c>
      <c r="B14" s="317" t="s">
        <v>76</v>
      </c>
      <c r="C14" s="36">
        <v>337</v>
      </c>
    </row>
    <row r="15" spans="1:3" s="37" customFormat="1" ht="30" x14ac:dyDescent="0.4">
      <c r="A15" s="35">
        <v>12</v>
      </c>
      <c r="B15" s="317" t="s">
        <v>44</v>
      </c>
      <c r="C15" s="36">
        <v>297</v>
      </c>
    </row>
    <row r="16" spans="1:3" s="37" customFormat="1" ht="30" x14ac:dyDescent="0.4">
      <c r="A16" s="35">
        <v>13</v>
      </c>
      <c r="B16" s="317" t="s">
        <v>75</v>
      </c>
      <c r="C16" s="36">
        <v>271</v>
      </c>
    </row>
    <row r="17" spans="1:3" s="37" customFormat="1" ht="30" x14ac:dyDescent="0.4">
      <c r="A17" s="35">
        <v>14</v>
      </c>
      <c r="B17" s="317" t="s">
        <v>33</v>
      </c>
      <c r="C17" s="36">
        <v>165</v>
      </c>
    </row>
    <row r="18" spans="1:3" s="37" customFormat="1" ht="30.75" thickBot="1" x14ac:dyDescent="0.45">
      <c r="A18" s="39">
        <v>15</v>
      </c>
      <c r="B18" s="319" t="s">
        <v>32</v>
      </c>
      <c r="C18" s="40">
        <v>132</v>
      </c>
    </row>
  </sheetData>
  <sortState ref="B5:C19">
    <sortCondition descending="1" ref="C5:C19"/>
  </sortState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  <headerFooter alignWithMargins="0">
    <oddHeader>&amp;REesti Jahimeeste XXIV kokkutulek
11.-13. juuli 2014
Toosikannu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Koond</vt:lpstr>
      <vt:lpstr>Kutsemeisterlikkus</vt:lpstr>
      <vt:lpstr>Jahisarv</vt:lpstr>
      <vt:lpstr>Viktoriin</vt:lpstr>
      <vt:lpstr>Jahijutt</vt:lpstr>
      <vt:lpstr>Kokandus</vt:lpstr>
      <vt:lpstr>Juhtide võistlus</vt:lpstr>
      <vt:lpstr>Peibutamine</vt:lpstr>
      <vt:lpstr>MK virtuaal</vt:lpstr>
      <vt:lpstr>Vir töö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Kasutaja</cp:lastModifiedBy>
  <cp:lastPrinted>2015-07-12T09:04:17Z</cp:lastPrinted>
  <dcterms:created xsi:type="dcterms:W3CDTF">2003-08-14T01:25:27Z</dcterms:created>
  <dcterms:modified xsi:type="dcterms:W3CDTF">2015-07-15T09:11:41Z</dcterms:modified>
</cp:coreProperties>
</file>